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Sankaranarayanan\TECAN\TRIBE-proteinlevelmeasurement with gfp\archieve\Khd4\"/>
    </mc:Choice>
  </mc:AlternateContent>
  <bookViews>
    <workbookView xWindow="-25305" yWindow="285" windowWidth="25410" windowHeight="15375" activeTab="2"/>
  </bookViews>
  <sheets>
    <sheet name="rep1_khd4" sheetId="1" r:id="rId1"/>
    <sheet name="rep2_khd4" sheetId="2" r:id="rId2"/>
    <sheet name="rep3_khd4" sheetId="3" r:id="rId3"/>
    <sheet name="cumulative" sheetId="7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6" i="3" l="1"/>
  <c r="N17" i="3" s="1"/>
  <c r="M16" i="3"/>
  <c r="L16" i="3"/>
  <c r="L17" i="3" s="1"/>
  <c r="K16" i="3"/>
  <c r="K17" i="3" s="1"/>
  <c r="J16" i="3"/>
  <c r="I16" i="3"/>
  <c r="I17" i="3" s="1"/>
  <c r="H16" i="3"/>
  <c r="G16" i="3"/>
  <c r="G17" i="3" s="1"/>
  <c r="F16" i="3"/>
  <c r="F17" i="3" s="1"/>
  <c r="E16" i="3"/>
  <c r="D16" i="3"/>
  <c r="D17" i="3" s="1"/>
  <c r="C16" i="3"/>
  <c r="C17" i="3" s="1"/>
  <c r="B16" i="3"/>
  <c r="K7" i="3"/>
  <c r="N6" i="3"/>
  <c r="M6" i="3"/>
  <c r="M7" i="3" s="1"/>
  <c r="L6" i="3"/>
  <c r="K6" i="3"/>
  <c r="J6" i="3"/>
  <c r="I6" i="3"/>
  <c r="I7" i="3" s="1"/>
  <c r="H6" i="3"/>
  <c r="G6" i="3"/>
  <c r="G7" i="3" s="1"/>
  <c r="F6" i="3"/>
  <c r="E6" i="3"/>
  <c r="E7" i="3" s="1"/>
  <c r="D6" i="3"/>
  <c r="C6" i="3"/>
  <c r="C7" i="3" s="1"/>
  <c r="B6" i="3"/>
  <c r="B7" i="3" s="1"/>
  <c r="N16" i="2"/>
  <c r="M16" i="2"/>
  <c r="L16" i="2"/>
  <c r="L17" i="2" s="1"/>
  <c r="K16" i="2"/>
  <c r="J16" i="2"/>
  <c r="I16" i="2"/>
  <c r="I17" i="2" s="1"/>
  <c r="H16" i="2"/>
  <c r="G16" i="2"/>
  <c r="G17" i="2" s="1"/>
  <c r="F16" i="2"/>
  <c r="E16" i="2"/>
  <c r="D16" i="2"/>
  <c r="D17" i="2" s="1"/>
  <c r="C16" i="2"/>
  <c r="C17" i="2" s="1"/>
  <c r="B16" i="2"/>
  <c r="N6" i="2"/>
  <c r="M6" i="2"/>
  <c r="L6" i="2"/>
  <c r="K6" i="2"/>
  <c r="J6" i="2"/>
  <c r="I6" i="2"/>
  <c r="H6" i="2"/>
  <c r="G6" i="2"/>
  <c r="G7" i="2" s="1"/>
  <c r="F6" i="2"/>
  <c r="E6" i="2"/>
  <c r="D6" i="2"/>
  <c r="C6" i="2"/>
  <c r="C7" i="2" s="1"/>
  <c r="B6" i="2"/>
  <c r="B7" i="2" s="1"/>
  <c r="E17" i="1"/>
  <c r="C17" i="1"/>
  <c r="D17" i="1"/>
  <c r="G17" i="1"/>
  <c r="H17" i="1"/>
  <c r="F17" i="1"/>
  <c r="K17" i="1"/>
  <c r="L17" i="1"/>
  <c r="M17" i="1"/>
  <c r="N17" i="1"/>
  <c r="I17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N6" i="1"/>
  <c r="M6" i="1"/>
  <c r="L6" i="1"/>
  <c r="K6" i="1"/>
  <c r="J6" i="1"/>
  <c r="I6" i="1"/>
  <c r="H6" i="1"/>
  <c r="G6" i="1"/>
  <c r="F6" i="1"/>
  <c r="E6" i="1"/>
  <c r="D6" i="1"/>
  <c r="C6" i="1"/>
  <c r="B6" i="1"/>
  <c r="B7" i="1" s="1"/>
  <c r="M18" i="1" l="1"/>
  <c r="M19" i="1" s="1"/>
  <c r="M20" i="1" s="1"/>
  <c r="M21" i="1" s="1"/>
  <c r="H17" i="3"/>
  <c r="E17" i="3"/>
  <c r="M17" i="3"/>
  <c r="M18" i="3" s="1"/>
  <c r="M19" i="3" s="1"/>
  <c r="F7" i="3"/>
  <c r="J7" i="3"/>
  <c r="N7" i="3"/>
  <c r="N18" i="3" s="1"/>
  <c r="N19" i="3" s="1"/>
  <c r="N20" i="3" s="1"/>
  <c r="N21" i="3" s="1"/>
  <c r="G18" i="3"/>
  <c r="K18" i="3"/>
  <c r="K19" i="3" s="1"/>
  <c r="K20" i="3" s="1"/>
  <c r="K21" i="3" s="1"/>
  <c r="D7" i="3"/>
  <c r="H7" i="3"/>
  <c r="L7" i="3"/>
  <c r="L18" i="3" s="1"/>
  <c r="L19" i="3" s="1"/>
  <c r="F18" i="3"/>
  <c r="E18" i="3"/>
  <c r="H17" i="2"/>
  <c r="E17" i="2"/>
  <c r="M17" i="2"/>
  <c r="F17" i="2"/>
  <c r="F18" i="2" s="1"/>
  <c r="N17" i="2"/>
  <c r="D7" i="2"/>
  <c r="L7" i="2"/>
  <c r="L18" i="2" s="1"/>
  <c r="L19" i="2" s="1"/>
  <c r="H7" i="2"/>
  <c r="H18" i="2" s="1"/>
  <c r="G18" i="2"/>
  <c r="F7" i="2"/>
  <c r="J7" i="2"/>
  <c r="N7" i="2"/>
  <c r="N18" i="2" s="1"/>
  <c r="N19" i="2" s="1"/>
  <c r="K7" i="2"/>
  <c r="E7" i="2"/>
  <c r="E18" i="2" s="1"/>
  <c r="I7" i="2"/>
  <c r="M7" i="2"/>
  <c r="K17" i="2"/>
  <c r="L7" i="1"/>
  <c r="L18" i="1" s="1"/>
  <c r="L19" i="1" s="1"/>
  <c r="L20" i="1" s="1"/>
  <c r="L21" i="1" s="1"/>
  <c r="E7" i="1"/>
  <c r="E18" i="1" s="1"/>
  <c r="I7" i="1"/>
  <c r="M7" i="1"/>
  <c r="F7" i="1"/>
  <c r="F18" i="1" s="1"/>
  <c r="D7" i="1"/>
  <c r="K7" i="1"/>
  <c r="K18" i="1" s="1"/>
  <c r="K19" i="1" s="1"/>
  <c r="K20" i="1" s="1"/>
  <c r="K21" i="1" s="1"/>
  <c r="C7" i="1"/>
  <c r="N7" i="1"/>
  <c r="N18" i="1" s="1"/>
  <c r="N19" i="1" s="1"/>
  <c r="N20" i="1" s="1"/>
  <c r="N21" i="1" s="1"/>
  <c r="H7" i="1"/>
  <c r="H18" i="1" s="1"/>
  <c r="G7" i="1"/>
  <c r="G18" i="1" s="1"/>
  <c r="J7" i="1"/>
  <c r="L20" i="3" l="1"/>
  <c r="L21" i="3" s="1"/>
  <c r="M20" i="3"/>
  <c r="M21" i="3" s="1"/>
  <c r="H18" i="3"/>
  <c r="M18" i="2"/>
  <c r="M19" i="2" s="1"/>
  <c r="K18" i="2"/>
  <c r="K19" i="2" s="1"/>
  <c r="K20" i="2" s="1"/>
  <c r="K21" i="2" s="1"/>
  <c r="N20" i="2"/>
  <c r="N21" i="2" s="1"/>
  <c r="L20" i="2" l="1"/>
  <c r="L21" i="2" s="1"/>
  <c r="M20" i="2"/>
  <c r="M21" i="2" s="1"/>
</calcChain>
</file>

<file path=xl/sharedStrings.xml><?xml version="1.0" encoding="utf-8"?>
<sst xmlns="http://schemas.openxmlformats.org/spreadsheetml/2006/main" count="73" uniqueCount="16">
  <si>
    <t>Glucose</t>
  </si>
  <si>
    <t>Arabinose</t>
  </si>
  <si>
    <t>OD600</t>
  </si>
  <si>
    <t>Blank</t>
  </si>
  <si>
    <t>khd4D</t>
  </si>
  <si>
    <t>AB33</t>
  </si>
  <si>
    <t>GFP</t>
  </si>
  <si>
    <t>Pcrg20-GFP</t>
  </si>
  <si>
    <t>GFP/OD600</t>
  </si>
  <si>
    <t>normalize to 100</t>
  </si>
  <si>
    <t>Khd4-gfp</t>
  </si>
  <si>
    <t>Khd4-ada-gfp</t>
  </si>
  <si>
    <t>Kat-ada-gfp</t>
  </si>
  <si>
    <t>#1</t>
  </si>
  <si>
    <t>#2</t>
  </si>
  <si>
    <t>#3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</si>
</sst>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4" borderId="0"/>
    <xf numFmtId="0" fontId="2" fillId="5" borderId="0"/>
    <xf numFmtId="0" fontId="2" fillId="6" borderId="0"/>
    <xf numFmtId="0" fontId="2" fillId="7" borderId="0"/>
    <xf numFmtId="0" fontId="2" fillId="8" borderId="0"/>
    <xf numFmtId="0" fontId="2" fillId="9" borderId="0"/>
    <xf numFmtId="0" fontId="2" fillId="10" borderId="0"/>
  </cellStyleXfs>
  <cellXfs count="23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3" borderId="1" xfId="0" applyFill="1" applyBorder="1"/>
    <xf numFmtId="0" fontId="0" fillId="3" borderId="2" xfId="0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</cellXfs>
  <cellStyles count="8">
    <cellStyle name="Normal" xfId="0" builtinId="0"/>
    <cellStyle name="Tecan.At.Excel.Attenuation" xfId="6"/>
    <cellStyle name="Tecan.At.Excel.AutoGain_0" xfId="7"/>
    <cellStyle name="Tecan.At.Excel.Error" xfId="1"/>
    <cellStyle name="Tecan.At.Excel.GFactorAndMeasurementBlank" xfId="5"/>
    <cellStyle name="Tecan.At.Excel.GFactorBlank" xfId="3"/>
    <cellStyle name="Tecan.At.Excel.GFactorReference" xfId="4"/>
    <cellStyle name="Tecan.At.Excel.MeasurementBlank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C39" sqref="C39"/>
    </sheetView>
  </sheetViews>
  <sheetFormatPr defaultRowHeight="15" x14ac:dyDescent="0.25"/>
  <cols>
    <col min="11" max="11" width="11.85546875" customWidth="1"/>
  </cols>
  <sheetData>
    <row r="1" spans="1:14" x14ac:dyDescent="0.25">
      <c r="C1" s="19" t="s">
        <v>0</v>
      </c>
      <c r="D1" s="20"/>
      <c r="E1" s="20"/>
      <c r="F1" s="20"/>
      <c r="G1" s="20"/>
      <c r="H1" s="20"/>
      <c r="I1" s="21" t="s">
        <v>1</v>
      </c>
      <c r="J1" s="22"/>
      <c r="K1" s="22"/>
      <c r="L1" s="22"/>
      <c r="M1" s="22"/>
      <c r="N1" s="22"/>
    </row>
    <row r="2" spans="1:14" x14ac:dyDescent="0.25">
      <c r="A2" t="s">
        <v>2</v>
      </c>
      <c r="B2" t="s">
        <v>3</v>
      </c>
      <c r="C2" s="1" t="s">
        <v>5</v>
      </c>
      <c r="D2" s="2" t="s">
        <v>4</v>
      </c>
      <c r="E2" s="2" t="s">
        <v>7</v>
      </c>
      <c r="F2" s="2">
        <v>2988</v>
      </c>
      <c r="G2" s="2">
        <v>2989</v>
      </c>
      <c r="H2" s="2">
        <v>3083</v>
      </c>
      <c r="I2" s="3" t="s">
        <v>5</v>
      </c>
      <c r="J2" s="4" t="s">
        <v>4</v>
      </c>
      <c r="K2" s="4" t="s">
        <v>7</v>
      </c>
      <c r="L2" s="4">
        <v>2988</v>
      </c>
      <c r="M2" s="4">
        <v>2989</v>
      </c>
      <c r="N2" s="4">
        <v>3083</v>
      </c>
    </row>
    <row r="3" spans="1:14" x14ac:dyDescent="0.25">
      <c r="B3" s="5">
        <v>4.6599999070167542E-2</v>
      </c>
      <c r="C3" s="6">
        <v>0.16329999268054962</v>
      </c>
      <c r="D3" s="6">
        <v>0.14480000734329224</v>
      </c>
      <c r="E3" s="6">
        <v>0.13770000636577606</v>
      </c>
      <c r="F3" s="6">
        <v>0.20290000736713409</v>
      </c>
      <c r="G3" s="6">
        <v>0.16500000655651093</v>
      </c>
      <c r="H3" s="6">
        <v>0.1687999963760376</v>
      </c>
      <c r="I3" s="6">
        <v>0.24310000240802765</v>
      </c>
      <c r="J3" s="6">
        <v>0.21439999341964722</v>
      </c>
      <c r="K3" s="6">
        <v>0.15950000286102295</v>
      </c>
      <c r="L3" s="6">
        <v>0.20829999446868896</v>
      </c>
      <c r="M3" s="6">
        <v>0.21889999508857727</v>
      </c>
      <c r="N3" s="6">
        <v>0.17919999361038208</v>
      </c>
    </row>
    <row r="4" spans="1:14" x14ac:dyDescent="0.25">
      <c r="B4" s="5">
        <v>5.8100000023841858E-2</v>
      </c>
      <c r="C4" s="6">
        <v>0.18979999423027039</v>
      </c>
      <c r="D4" s="6">
        <v>0.14180000126361847</v>
      </c>
      <c r="E4" s="6">
        <v>0.13779999315738678</v>
      </c>
      <c r="F4" s="6">
        <v>0.19979999959468842</v>
      </c>
      <c r="G4" s="6">
        <v>0.16990000009536743</v>
      </c>
      <c r="H4" s="6">
        <v>0.18680000305175781</v>
      </c>
      <c r="I4" s="6">
        <v>0.2492000013589859</v>
      </c>
      <c r="J4" s="6">
        <v>0.20839999616146088</v>
      </c>
      <c r="K4" s="6">
        <v>0.17829999327659607</v>
      </c>
      <c r="L4" s="6">
        <v>0.20730000734329224</v>
      </c>
      <c r="M4" s="6">
        <v>0.23839999735355377</v>
      </c>
      <c r="N4" s="6">
        <v>0.18459999561309814</v>
      </c>
    </row>
    <row r="5" spans="1:14" x14ac:dyDescent="0.25">
      <c r="B5" s="5">
        <v>5.8400001376867294E-2</v>
      </c>
      <c r="C5" s="6">
        <v>0.26789999008178711</v>
      </c>
      <c r="D5" s="6">
        <v>0.17260000109672546</v>
      </c>
      <c r="E5" s="6">
        <v>0.14620000123977661</v>
      </c>
      <c r="F5" s="6">
        <v>0.21189999580383301</v>
      </c>
      <c r="G5" s="6">
        <v>0.18070000410079956</v>
      </c>
      <c r="H5" s="6">
        <v>0.15479999780654907</v>
      </c>
      <c r="I5" s="6">
        <v>0.25990000367164612</v>
      </c>
      <c r="J5" s="6">
        <v>0.20329999923706055</v>
      </c>
      <c r="K5" s="6">
        <v>0.17389999330043793</v>
      </c>
      <c r="L5" s="6">
        <v>0.22290000319480896</v>
      </c>
      <c r="M5" s="6">
        <v>0.2362000048160553</v>
      </c>
      <c r="N5" s="6">
        <v>0.17949999868869781</v>
      </c>
    </row>
    <row r="6" spans="1:14" x14ac:dyDescent="0.25">
      <c r="B6">
        <f>AVERAGE(B3:B5)</f>
        <v>5.4366666823625565E-2</v>
      </c>
      <c r="C6">
        <f t="shared" ref="C6:N6" si="0">AVERAGE(C3:C5)</f>
        <v>0.20699999233086905</v>
      </c>
      <c r="D6">
        <f t="shared" si="0"/>
        <v>0.15306666990121207</v>
      </c>
      <c r="E6">
        <f t="shared" si="0"/>
        <v>0.14056666692097983</v>
      </c>
      <c r="F6">
        <f t="shared" si="0"/>
        <v>0.20486666758855185</v>
      </c>
      <c r="G6">
        <f t="shared" si="0"/>
        <v>0.17186667025089264</v>
      </c>
      <c r="H6">
        <f t="shared" si="0"/>
        <v>0.17013333241144815</v>
      </c>
      <c r="I6">
        <f t="shared" si="0"/>
        <v>0.25073333581288654</v>
      </c>
      <c r="J6">
        <f t="shared" si="0"/>
        <v>0.20869999627272287</v>
      </c>
      <c r="K6">
        <f t="shared" si="0"/>
        <v>0.17056666314601898</v>
      </c>
      <c r="L6">
        <f t="shared" si="0"/>
        <v>0.2128333350022634</v>
      </c>
      <c r="M6">
        <f t="shared" si="0"/>
        <v>0.23116666575272879</v>
      </c>
      <c r="N6">
        <f t="shared" si="0"/>
        <v>0.18109999597072601</v>
      </c>
    </row>
    <row r="7" spans="1:14" x14ac:dyDescent="0.25">
      <c r="B7">
        <f>B6-$B$6</f>
        <v>0</v>
      </c>
      <c r="C7">
        <f t="shared" ref="C7:N7" si="1">C6-$B$6</f>
        <v>0.15263332550724348</v>
      </c>
      <c r="D7">
        <f t="shared" si="1"/>
        <v>9.8700003077586501E-2</v>
      </c>
      <c r="E7">
        <f t="shared" si="1"/>
        <v>8.6200000097354262E-2</v>
      </c>
      <c r="F7">
        <f t="shared" si="1"/>
        <v>0.15050000076492628</v>
      </c>
      <c r="G7">
        <f t="shared" si="1"/>
        <v>0.11750000342726707</v>
      </c>
      <c r="H7">
        <f t="shared" si="1"/>
        <v>0.11576666558782259</v>
      </c>
      <c r="I7">
        <f t="shared" si="1"/>
        <v>0.19636666898926097</v>
      </c>
      <c r="J7">
        <f t="shared" si="1"/>
        <v>0.15433332944909731</v>
      </c>
      <c r="K7">
        <f t="shared" si="1"/>
        <v>0.11619999632239342</v>
      </c>
      <c r="L7">
        <f t="shared" si="1"/>
        <v>0.15846666817863783</v>
      </c>
      <c r="M7">
        <f t="shared" si="1"/>
        <v>0.17679999892910322</v>
      </c>
      <c r="N7">
        <f t="shared" si="1"/>
        <v>0.12673332914710045</v>
      </c>
    </row>
    <row r="11" spans="1:14" x14ac:dyDescent="0.25">
      <c r="C11" s="19" t="s">
        <v>0</v>
      </c>
      <c r="D11" s="20"/>
      <c r="E11" s="20"/>
      <c r="F11" s="20"/>
      <c r="G11" s="20"/>
      <c r="H11" s="20"/>
      <c r="I11" s="21" t="s">
        <v>1</v>
      </c>
      <c r="J11" s="22"/>
      <c r="K11" s="22"/>
      <c r="L11" s="22"/>
      <c r="M11" s="22"/>
      <c r="N11" s="22"/>
    </row>
    <row r="12" spans="1:14" x14ac:dyDescent="0.25">
      <c r="A12" t="s">
        <v>6</v>
      </c>
      <c r="B12" t="s">
        <v>3</v>
      </c>
      <c r="C12" s="1" t="s">
        <v>5</v>
      </c>
      <c r="D12" s="2" t="s">
        <v>4</v>
      </c>
      <c r="E12" s="2" t="s">
        <v>7</v>
      </c>
      <c r="F12" s="2">
        <v>2988</v>
      </c>
      <c r="G12" s="2">
        <v>2989</v>
      </c>
      <c r="H12" s="2">
        <v>3083</v>
      </c>
      <c r="I12" s="3" t="s">
        <v>5</v>
      </c>
      <c r="J12" s="4" t="s">
        <v>4</v>
      </c>
      <c r="K12" s="4" t="s">
        <v>7</v>
      </c>
      <c r="L12" s="4">
        <v>2988</v>
      </c>
      <c r="M12" s="4">
        <v>2989</v>
      </c>
      <c r="N12" s="4">
        <v>3083</v>
      </c>
    </row>
    <row r="13" spans="1:14" x14ac:dyDescent="0.25">
      <c r="B13" s="7">
        <v>8979</v>
      </c>
      <c r="C13" s="8">
        <v>13691</v>
      </c>
      <c r="D13" s="8">
        <v>11353</v>
      </c>
      <c r="E13" s="8">
        <v>9684</v>
      </c>
      <c r="F13" s="8">
        <v>14351</v>
      </c>
      <c r="G13" s="8">
        <v>11129</v>
      </c>
      <c r="H13" s="8">
        <v>14764</v>
      </c>
      <c r="I13" s="8">
        <v>11556</v>
      </c>
      <c r="J13" s="8">
        <v>11494</v>
      </c>
      <c r="K13" s="8">
        <v>20083</v>
      </c>
      <c r="L13" s="8">
        <v>14062</v>
      </c>
      <c r="M13" s="8">
        <v>26770</v>
      </c>
      <c r="N13" s="8">
        <v>28321</v>
      </c>
    </row>
    <row r="14" spans="1:14" x14ac:dyDescent="0.25">
      <c r="B14" s="7"/>
      <c r="C14" s="8">
        <v>10178</v>
      </c>
      <c r="D14" s="8">
        <v>12609</v>
      </c>
      <c r="E14" s="8">
        <v>9555</v>
      </c>
      <c r="F14" s="8">
        <v>11187</v>
      </c>
      <c r="G14" s="8">
        <v>11172</v>
      </c>
      <c r="H14" s="8">
        <v>10259</v>
      </c>
      <c r="I14" s="8">
        <v>10431</v>
      </c>
      <c r="J14" s="8">
        <v>11041</v>
      </c>
      <c r="K14" s="8">
        <v>22804</v>
      </c>
      <c r="L14" s="8">
        <v>14571</v>
      </c>
      <c r="M14" s="8">
        <v>26416</v>
      </c>
      <c r="N14" s="8">
        <v>26600</v>
      </c>
    </row>
    <row r="15" spans="1:14" x14ac:dyDescent="0.25">
      <c r="B15" s="7">
        <v>10383</v>
      </c>
      <c r="C15" s="8">
        <v>10210</v>
      </c>
      <c r="D15" s="8">
        <v>11112</v>
      </c>
      <c r="E15" s="8">
        <v>10805</v>
      </c>
      <c r="F15" s="8">
        <v>10941</v>
      </c>
      <c r="G15" s="8">
        <v>11661</v>
      </c>
      <c r="H15" s="8">
        <v>10285</v>
      </c>
      <c r="I15" s="8">
        <v>10872</v>
      </c>
      <c r="J15" s="8">
        <v>9695</v>
      </c>
      <c r="K15" s="8">
        <v>20848</v>
      </c>
      <c r="L15" s="8">
        <v>14515</v>
      </c>
      <c r="M15" s="8">
        <v>25755</v>
      </c>
      <c r="N15" s="8">
        <v>26862</v>
      </c>
    </row>
    <row r="16" spans="1:14" x14ac:dyDescent="0.25">
      <c r="B16">
        <f>AVERAGE(B13:B15)</f>
        <v>9681</v>
      </c>
      <c r="C16">
        <f t="shared" ref="C16:K16" si="2">AVERAGE(C13:C15)</f>
        <v>11359.666666666666</v>
      </c>
      <c r="D16">
        <f t="shared" si="2"/>
        <v>11691.333333333334</v>
      </c>
      <c r="E16">
        <f t="shared" si="2"/>
        <v>10014.666666666666</v>
      </c>
      <c r="F16">
        <f t="shared" si="2"/>
        <v>12159.666666666666</v>
      </c>
      <c r="G16">
        <f t="shared" si="2"/>
        <v>11320.666666666666</v>
      </c>
      <c r="H16">
        <f t="shared" si="2"/>
        <v>11769.333333333334</v>
      </c>
      <c r="I16">
        <f t="shared" si="2"/>
        <v>10953</v>
      </c>
      <c r="J16">
        <f t="shared" si="2"/>
        <v>10743.333333333334</v>
      </c>
      <c r="K16">
        <f t="shared" si="2"/>
        <v>21245</v>
      </c>
      <c r="L16">
        <f>AVERAGE(L13:L15)</f>
        <v>14382.666666666666</v>
      </c>
      <c r="M16">
        <f>AVERAGE(M13:M15)</f>
        <v>26313.666666666668</v>
      </c>
      <c r="N16">
        <f>AVERAGE(N13:N15)</f>
        <v>27261</v>
      </c>
    </row>
    <row r="17" spans="1:14" x14ac:dyDescent="0.25">
      <c r="C17" s="8">
        <f>C16-$C$16</f>
        <v>0</v>
      </c>
      <c r="D17" s="8">
        <f>D16-$D$16</f>
        <v>0</v>
      </c>
      <c r="E17" s="8">
        <f>E16-$C$16</f>
        <v>-1345</v>
      </c>
      <c r="F17" s="8">
        <f>F16-$D$16</f>
        <v>468.33333333333212</v>
      </c>
      <c r="G17" s="8">
        <f t="shared" ref="G17:H17" si="3">G16-$D$16</f>
        <v>-370.66666666666788</v>
      </c>
      <c r="H17" s="8">
        <f t="shared" si="3"/>
        <v>78</v>
      </c>
      <c r="I17">
        <f>I16-$I$16</f>
        <v>0</v>
      </c>
      <c r="J17" s="8"/>
      <c r="K17" s="8">
        <f t="shared" ref="K17:N17" si="4">K16-$I$16</f>
        <v>10292</v>
      </c>
      <c r="L17" s="8">
        <f t="shared" si="4"/>
        <v>3429.6666666666661</v>
      </c>
      <c r="M17" s="8">
        <f t="shared" si="4"/>
        <v>15360.666666666668</v>
      </c>
      <c r="N17" s="8">
        <f t="shared" si="4"/>
        <v>16308</v>
      </c>
    </row>
    <row r="18" spans="1:14" x14ac:dyDescent="0.25">
      <c r="A18" t="s">
        <v>8</v>
      </c>
      <c r="E18">
        <f>E17/E7</f>
        <v>-15603.248242238484</v>
      </c>
      <c r="F18" s="8">
        <f t="shared" ref="F18:N18" si="5">F17/F7</f>
        <v>3111.8493751029682</v>
      </c>
      <c r="G18" s="8">
        <f t="shared" si="5"/>
        <v>-3154.6098370636378</v>
      </c>
      <c r="H18" s="8">
        <f t="shared" si="5"/>
        <v>673.76908200597563</v>
      </c>
      <c r="I18" s="8"/>
      <c r="J18" s="8"/>
      <c r="K18" s="8">
        <f t="shared" si="5"/>
        <v>88571.431374620297</v>
      </c>
      <c r="L18" s="8">
        <f t="shared" si="5"/>
        <v>21642.826886474562</v>
      </c>
      <c r="M18" s="8">
        <f t="shared" si="5"/>
        <v>86881.599319614776</v>
      </c>
      <c r="N18" s="8">
        <f t="shared" si="5"/>
        <v>128679.64654405287</v>
      </c>
    </row>
    <row r="19" spans="1:14" x14ac:dyDescent="0.25">
      <c r="A19" t="s">
        <v>9</v>
      </c>
      <c r="K19">
        <f>K18/1000</f>
        <v>88.571431374620303</v>
      </c>
      <c r="L19" s="8">
        <f t="shared" ref="L19:N19" si="6">L18/1000</f>
        <v>21.642826886474563</v>
      </c>
      <c r="M19" s="8">
        <f t="shared" si="6"/>
        <v>86.881599319614779</v>
      </c>
      <c r="N19" s="8">
        <f t="shared" si="6"/>
        <v>128.67964654405287</v>
      </c>
    </row>
    <row r="20" spans="1:14" x14ac:dyDescent="0.25">
      <c r="K20">
        <f>K19/$K$19</f>
        <v>1</v>
      </c>
      <c r="L20" s="8">
        <f t="shared" ref="L20:N20" si="7">L19/$K$19</f>
        <v>0.24435448937179766</v>
      </c>
      <c r="M20" s="8">
        <f t="shared" si="7"/>
        <v>0.98092125159569521</v>
      </c>
      <c r="N20" s="8">
        <f t="shared" si="7"/>
        <v>1.4528346730650825</v>
      </c>
    </row>
    <row r="21" spans="1:14" x14ac:dyDescent="0.25">
      <c r="K21">
        <f>K20*100</f>
        <v>100</v>
      </c>
      <c r="L21" s="8">
        <f t="shared" ref="L21:N21" si="8">L20*100</f>
        <v>24.435448937179764</v>
      </c>
      <c r="M21" s="8">
        <f t="shared" si="8"/>
        <v>98.09212515956952</v>
      </c>
      <c r="N21" s="8">
        <f t="shared" si="8"/>
        <v>145.28346730650824</v>
      </c>
    </row>
  </sheetData>
  <mergeCells count="4">
    <mergeCell ref="C1:H1"/>
    <mergeCell ref="I1:N1"/>
    <mergeCell ref="C11:H11"/>
    <mergeCell ref="I11:N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workbookViewId="0">
      <selection activeCell="K21" sqref="K21:N21"/>
    </sheetView>
  </sheetViews>
  <sheetFormatPr defaultRowHeight="15" x14ac:dyDescent="0.25"/>
  <sheetData>
    <row r="1" spans="1:21" x14ac:dyDescent="0.25">
      <c r="A1" s="8"/>
      <c r="B1" s="8"/>
      <c r="C1" s="19" t="s">
        <v>0</v>
      </c>
      <c r="D1" s="20"/>
      <c r="E1" s="20"/>
      <c r="F1" s="20"/>
      <c r="G1" s="20"/>
      <c r="H1" s="20"/>
      <c r="I1" s="21" t="s">
        <v>1</v>
      </c>
      <c r="J1" s="22"/>
      <c r="K1" s="22"/>
      <c r="L1" s="22"/>
      <c r="M1" s="22"/>
      <c r="N1" s="22"/>
    </row>
    <row r="2" spans="1:21" x14ac:dyDescent="0.25">
      <c r="A2" s="8" t="s">
        <v>2</v>
      </c>
      <c r="B2" s="8" t="s">
        <v>3</v>
      </c>
      <c r="C2" s="1" t="s">
        <v>5</v>
      </c>
      <c r="D2" s="2" t="s">
        <v>4</v>
      </c>
      <c r="E2" s="2" t="s">
        <v>7</v>
      </c>
      <c r="F2" s="2">
        <v>2988</v>
      </c>
      <c r="G2" s="2">
        <v>2989</v>
      </c>
      <c r="H2" s="2">
        <v>3083</v>
      </c>
      <c r="I2" s="3" t="s">
        <v>5</v>
      </c>
      <c r="J2" s="4" t="s">
        <v>4</v>
      </c>
      <c r="K2" s="4" t="s">
        <v>7</v>
      </c>
      <c r="L2" s="4">
        <v>2988</v>
      </c>
      <c r="M2" s="4">
        <v>2989</v>
      </c>
      <c r="N2" s="4">
        <v>3083</v>
      </c>
    </row>
    <row r="3" spans="1:21" x14ac:dyDescent="0.25">
      <c r="A3" s="8"/>
      <c r="B3" s="9">
        <v>4.0800001472234726E-2</v>
      </c>
      <c r="C3" s="9">
        <v>0.23630000650882721</v>
      </c>
      <c r="D3" s="9">
        <v>0.26170000433921814</v>
      </c>
      <c r="E3" s="9">
        <v>0.20360000431537628</v>
      </c>
      <c r="F3" s="9">
        <v>0.31169998645782471</v>
      </c>
      <c r="G3" s="9">
        <v>0.29440000653266907</v>
      </c>
      <c r="H3" s="9">
        <v>0.14180000126361847</v>
      </c>
      <c r="I3" s="9">
        <v>0.31709998846054077</v>
      </c>
      <c r="J3" s="9">
        <v>0.17260000109672546</v>
      </c>
      <c r="K3" s="9">
        <v>0.20890000462532043</v>
      </c>
      <c r="L3" s="9">
        <v>0.17440000176429749</v>
      </c>
      <c r="M3" s="10">
        <v>0.24230000376701355</v>
      </c>
      <c r="N3" s="11">
        <v>0.25830000638961792</v>
      </c>
    </row>
    <row r="4" spans="1:21" x14ac:dyDescent="0.25">
      <c r="A4" s="8"/>
      <c r="B4" s="9">
        <v>4.1099999099969864E-2</v>
      </c>
      <c r="C4" s="9">
        <v>0.23530000448226929</v>
      </c>
      <c r="D4" s="9">
        <v>0.25639998912811279</v>
      </c>
      <c r="E4" s="9">
        <v>0.17810000479221344</v>
      </c>
      <c r="F4" s="9">
        <v>0.31709998846054077</v>
      </c>
      <c r="G4" s="9">
        <v>0.31630000472068787</v>
      </c>
      <c r="H4" s="9">
        <v>0.125</v>
      </c>
      <c r="I4" s="9">
        <v>0.3310999870300293</v>
      </c>
      <c r="J4" s="9">
        <v>0.1679999977350235</v>
      </c>
      <c r="K4" s="9">
        <v>0.2296999990940094</v>
      </c>
      <c r="L4" s="9">
        <v>0.15860000252723694</v>
      </c>
      <c r="M4" s="10">
        <v>0.24320000410079956</v>
      </c>
      <c r="N4" s="11">
        <v>0.24799999594688416</v>
      </c>
    </row>
    <row r="5" spans="1:21" x14ac:dyDescent="0.25">
      <c r="A5" s="8"/>
      <c r="B5" s="9">
        <v>4.1600000113248825E-2</v>
      </c>
      <c r="C5" s="9">
        <v>0.24690000712871552</v>
      </c>
      <c r="D5" s="9">
        <v>0.25200000405311584</v>
      </c>
      <c r="E5" s="9">
        <v>0.21119999885559082</v>
      </c>
      <c r="F5" s="9">
        <v>0.30989998579025269</v>
      </c>
      <c r="G5" s="9">
        <v>0.29409998655319214</v>
      </c>
      <c r="H5" s="9">
        <v>0.13969999551773071</v>
      </c>
      <c r="I5" s="9">
        <v>0.31999999284744263</v>
      </c>
      <c r="J5" s="9">
        <v>0.16760000586509705</v>
      </c>
      <c r="K5" s="9">
        <v>0.25350001454353333</v>
      </c>
      <c r="L5" s="9">
        <v>0.17470000684261322</v>
      </c>
      <c r="M5" s="10">
        <v>0.23510000109672546</v>
      </c>
      <c r="N5" s="11">
        <v>0.25850000977516174</v>
      </c>
    </row>
    <row r="6" spans="1:21" x14ac:dyDescent="0.25">
      <c r="A6" s="8"/>
      <c r="B6" s="8">
        <f>AVERAGE(B3:B5)</f>
        <v>4.1166666895151138E-2</v>
      </c>
      <c r="C6" s="8">
        <f t="shared" ref="C6:N6" si="0">AVERAGE(C3:C5)</f>
        <v>0.23950000603993735</v>
      </c>
      <c r="D6" s="8">
        <f t="shared" si="0"/>
        <v>0.25669999917348224</v>
      </c>
      <c r="E6" s="8">
        <f t="shared" si="0"/>
        <v>0.19763333598772684</v>
      </c>
      <c r="F6" s="8">
        <f t="shared" si="0"/>
        <v>0.31289998690287274</v>
      </c>
      <c r="G6" s="8">
        <f t="shared" si="0"/>
        <v>0.30159999926884967</v>
      </c>
      <c r="H6" s="8">
        <f t="shared" si="0"/>
        <v>0.13549999892711639</v>
      </c>
      <c r="I6" s="8">
        <f t="shared" si="0"/>
        <v>0.32273332277933758</v>
      </c>
      <c r="J6" s="8">
        <f t="shared" si="0"/>
        <v>0.16940000156561533</v>
      </c>
      <c r="K6" s="8">
        <f t="shared" si="0"/>
        <v>0.23070000608762106</v>
      </c>
      <c r="L6" s="8">
        <f t="shared" si="0"/>
        <v>0.16923333704471588</v>
      </c>
      <c r="M6" s="8">
        <f t="shared" si="0"/>
        <v>0.24020000298817953</v>
      </c>
      <c r="N6" s="8">
        <f t="shared" si="0"/>
        <v>0.25493333737055462</v>
      </c>
    </row>
    <row r="7" spans="1:21" x14ac:dyDescent="0.25">
      <c r="A7" s="8"/>
      <c r="B7" s="8">
        <f>B6-$B$6</f>
        <v>0</v>
      </c>
      <c r="C7" s="8">
        <f t="shared" ref="C7:N7" si="1">C6-$B$6</f>
        <v>0.19833333914478621</v>
      </c>
      <c r="D7" s="8">
        <f t="shared" si="1"/>
        <v>0.2155333322783311</v>
      </c>
      <c r="E7" s="8">
        <f t="shared" si="1"/>
        <v>0.1564666690925757</v>
      </c>
      <c r="F7" s="8">
        <f t="shared" si="1"/>
        <v>0.2717333200077216</v>
      </c>
      <c r="G7" s="8">
        <f t="shared" si="1"/>
        <v>0.26043333237369853</v>
      </c>
      <c r="H7" s="8">
        <f t="shared" si="1"/>
        <v>9.4333332031965256E-2</v>
      </c>
      <c r="I7" s="8">
        <f t="shared" si="1"/>
        <v>0.28156665588418645</v>
      </c>
      <c r="J7" s="8">
        <f t="shared" si="1"/>
        <v>0.12823333467046419</v>
      </c>
      <c r="K7" s="8">
        <f t="shared" si="1"/>
        <v>0.18953333919246992</v>
      </c>
      <c r="L7" s="8">
        <f t="shared" si="1"/>
        <v>0.12806667014956474</v>
      </c>
      <c r="M7" s="8">
        <f t="shared" si="1"/>
        <v>0.1990333360930284</v>
      </c>
      <c r="N7" s="8">
        <f t="shared" si="1"/>
        <v>0.21376667047540349</v>
      </c>
    </row>
    <row r="8" spans="1:2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P8" s="11"/>
      <c r="Q8" s="11"/>
      <c r="R8" s="11"/>
    </row>
    <row r="9" spans="1:2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2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S10" s="10"/>
      <c r="T10" s="10"/>
      <c r="U10" s="10"/>
    </row>
    <row r="11" spans="1:21" x14ac:dyDescent="0.25">
      <c r="A11" s="8"/>
      <c r="B11" s="8"/>
      <c r="C11" s="19" t="s">
        <v>0</v>
      </c>
      <c r="D11" s="20"/>
      <c r="E11" s="20"/>
      <c r="F11" s="20"/>
      <c r="G11" s="20"/>
      <c r="H11" s="20"/>
      <c r="I11" s="21" t="s">
        <v>1</v>
      </c>
      <c r="J11" s="22"/>
      <c r="K11" s="22"/>
      <c r="L11" s="22"/>
      <c r="M11" s="22"/>
      <c r="N11" s="22"/>
    </row>
    <row r="12" spans="1:21" x14ac:dyDescent="0.25">
      <c r="A12" s="8" t="s">
        <v>6</v>
      </c>
      <c r="B12" s="8" t="s">
        <v>3</v>
      </c>
      <c r="C12" s="1" t="s">
        <v>5</v>
      </c>
      <c r="D12" s="2" t="s">
        <v>4</v>
      </c>
      <c r="E12" s="2" t="s">
        <v>7</v>
      </c>
      <c r="F12" s="2">
        <v>2988</v>
      </c>
      <c r="G12" s="2">
        <v>2989</v>
      </c>
      <c r="H12" s="2">
        <v>3083</v>
      </c>
      <c r="I12" s="3" t="s">
        <v>5</v>
      </c>
      <c r="J12" s="4" t="s">
        <v>4</v>
      </c>
      <c r="K12" s="4" t="s">
        <v>7</v>
      </c>
      <c r="L12" s="4">
        <v>2988</v>
      </c>
      <c r="M12" s="4">
        <v>2989</v>
      </c>
      <c r="N12" s="4">
        <v>3083</v>
      </c>
    </row>
    <row r="13" spans="1:21" x14ac:dyDescent="0.25">
      <c r="A13" s="8"/>
      <c r="B13" s="12">
        <v>10613</v>
      </c>
      <c r="C13" s="12">
        <v>11400</v>
      </c>
      <c r="D13" s="12">
        <v>11071</v>
      </c>
      <c r="E13" s="12">
        <v>10809</v>
      </c>
      <c r="F13" s="12">
        <v>12805</v>
      </c>
      <c r="G13" s="12">
        <v>12754</v>
      </c>
      <c r="H13" s="12">
        <v>10517</v>
      </c>
      <c r="I13" s="12">
        <v>11985</v>
      </c>
      <c r="J13" s="12">
        <v>11158</v>
      </c>
      <c r="K13" s="12">
        <v>28969</v>
      </c>
      <c r="L13" s="12">
        <v>15429</v>
      </c>
      <c r="M13" s="13">
        <v>33016</v>
      </c>
      <c r="N13" s="13">
        <v>47320</v>
      </c>
      <c r="P13" s="13"/>
      <c r="Q13" s="13"/>
      <c r="R13" s="13"/>
      <c r="S13" s="13"/>
      <c r="T13" s="13"/>
      <c r="U13" s="13"/>
    </row>
    <row r="14" spans="1:21" x14ac:dyDescent="0.25">
      <c r="A14" s="8"/>
      <c r="B14" s="12">
        <v>9981</v>
      </c>
      <c r="C14" s="12">
        <v>11419</v>
      </c>
      <c r="D14" s="12">
        <v>11346</v>
      </c>
      <c r="E14" s="12">
        <v>11791</v>
      </c>
      <c r="F14" s="12">
        <v>12999</v>
      </c>
      <c r="G14" s="12">
        <v>12235</v>
      </c>
      <c r="H14" s="12">
        <v>10870</v>
      </c>
      <c r="I14" s="12">
        <v>11983</v>
      </c>
      <c r="J14" s="12">
        <v>11158</v>
      </c>
      <c r="K14" s="12">
        <v>27480</v>
      </c>
      <c r="L14" s="12">
        <v>15086</v>
      </c>
      <c r="M14" s="13">
        <v>32891</v>
      </c>
      <c r="N14" s="13">
        <v>46883</v>
      </c>
    </row>
    <row r="15" spans="1:21" x14ac:dyDescent="0.25">
      <c r="A15" s="8"/>
      <c r="B15" s="12">
        <v>10129</v>
      </c>
      <c r="C15" s="12">
        <v>11255</v>
      </c>
      <c r="D15" s="12">
        <v>11433</v>
      </c>
      <c r="E15" s="12">
        <v>10411</v>
      </c>
      <c r="F15" s="12">
        <v>12173</v>
      </c>
      <c r="G15" s="12">
        <v>12813</v>
      </c>
      <c r="H15" s="12">
        <v>10742</v>
      </c>
      <c r="I15" s="12">
        <v>12381</v>
      </c>
      <c r="J15" s="12">
        <v>10854</v>
      </c>
      <c r="K15" s="12">
        <v>29476</v>
      </c>
      <c r="L15" s="12">
        <v>16068</v>
      </c>
      <c r="M15" s="13">
        <v>32899</v>
      </c>
      <c r="N15" s="13">
        <v>48110</v>
      </c>
    </row>
    <row r="16" spans="1:21" x14ac:dyDescent="0.25">
      <c r="A16" s="8"/>
      <c r="B16" s="8">
        <f>AVERAGE(B13:B15)</f>
        <v>10241</v>
      </c>
      <c r="C16" s="8">
        <f t="shared" ref="C16:K16" si="2">AVERAGE(C13:C15)</f>
        <v>11358</v>
      </c>
      <c r="D16" s="8">
        <f t="shared" si="2"/>
        <v>11283.333333333334</v>
      </c>
      <c r="E16" s="8">
        <f t="shared" si="2"/>
        <v>11003.666666666666</v>
      </c>
      <c r="F16" s="8">
        <f t="shared" si="2"/>
        <v>12659</v>
      </c>
      <c r="G16" s="8">
        <f t="shared" si="2"/>
        <v>12600.666666666666</v>
      </c>
      <c r="H16" s="8">
        <f t="shared" si="2"/>
        <v>10709.666666666666</v>
      </c>
      <c r="I16" s="8">
        <f t="shared" si="2"/>
        <v>12116.333333333334</v>
      </c>
      <c r="J16" s="8">
        <f t="shared" si="2"/>
        <v>11056.666666666666</v>
      </c>
      <c r="K16" s="8">
        <f t="shared" si="2"/>
        <v>28641.666666666668</v>
      </c>
      <c r="L16" s="8">
        <f>AVERAGE(L13:L15)</f>
        <v>15527.666666666666</v>
      </c>
      <c r="M16" s="8">
        <f>AVERAGE(M13:M15)</f>
        <v>32935.333333333336</v>
      </c>
      <c r="N16" s="8">
        <f>AVERAGE(N13:N15)</f>
        <v>47437.666666666664</v>
      </c>
    </row>
    <row r="17" spans="1:14" x14ac:dyDescent="0.25">
      <c r="A17" s="8"/>
      <c r="B17" s="8"/>
      <c r="C17" s="8">
        <f>C16-$C$16</f>
        <v>0</v>
      </c>
      <c r="D17" s="8">
        <f>D16-$D$16</f>
        <v>0</v>
      </c>
      <c r="E17" s="8">
        <f>E16-$C$16</f>
        <v>-354.33333333333394</v>
      </c>
      <c r="F17" s="8">
        <f>F16-$D$16</f>
        <v>1375.6666666666661</v>
      </c>
      <c r="G17" s="8">
        <f t="shared" ref="G17:H17" si="3">G16-$D$16</f>
        <v>1317.3333333333321</v>
      </c>
      <c r="H17" s="8">
        <f t="shared" si="3"/>
        <v>-573.66666666666788</v>
      </c>
      <c r="I17" s="8">
        <f>I16-$I$16</f>
        <v>0</v>
      </c>
      <c r="J17" s="8"/>
      <c r="K17" s="8">
        <f t="shared" ref="K17:N17" si="4">K16-$I$16</f>
        <v>16525.333333333336</v>
      </c>
      <c r="L17" s="8">
        <f t="shared" si="4"/>
        <v>3411.3333333333321</v>
      </c>
      <c r="M17" s="8">
        <f t="shared" si="4"/>
        <v>20819</v>
      </c>
      <c r="N17" s="8">
        <f t="shared" si="4"/>
        <v>35321.333333333328</v>
      </c>
    </row>
    <row r="18" spans="1:14" x14ac:dyDescent="0.25">
      <c r="A18" s="8" t="s">
        <v>8</v>
      </c>
      <c r="B18" s="8"/>
      <c r="C18" s="8"/>
      <c r="D18" s="8"/>
      <c r="E18" s="8">
        <f>E17/E7</f>
        <v>-2264.5930624603993</v>
      </c>
      <c r="F18" s="8">
        <f t="shared" ref="F18:N18" si="5">F17/F7</f>
        <v>5062.5615829062663</v>
      </c>
      <c r="G18" s="8">
        <f t="shared" si="5"/>
        <v>5058.2362915169269</v>
      </c>
      <c r="H18" s="8">
        <f t="shared" si="5"/>
        <v>-6081.2721686993782</v>
      </c>
      <c r="I18" s="8"/>
      <c r="J18" s="8"/>
      <c r="K18" s="8">
        <f t="shared" si="5"/>
        <v>87189.58576755703</v>
      </c>
      <c r="L18" s="8">
        <f t="shared" si="5"/>
        <v>26637.167417169127</v>
      </c>
      <c r="M18" s="8">
        <f t="shared" si="5"/>
        <v>104600.56796851949</v>
      </c>
      <c r="N18" s="8">
        <f t="shared" si="5"/>
        <v>165233.11728054204</v>
      </c>
    </row>
    <row r="19" spans="1:14" x14ac:dyDescent="0.25">
      <c r="A19" s="8" t="s">
        <v>9</v>
      </c>
      <c r="B19" s="8"/>
      <c r="C19" s="8"/>
      <c r="D19" s="8"/>
      <c r="E19" s="8"/>
      <c r="F19" s="8"/>
      <c r="G19" s="8"/>
      <c r="H19" s="8"/>
      <c r="I19" s="8"/>
      <c r="J19" s="8"/>
      <c r="K19" s="8">
        <f>K18/1000</f>
        <v>87.189585767557034</v>
      </c>
      <c r="L19" s="8">
        <f t="shared" ref="L19:N19" si="6">L18/1000</f>
        <v>26.637167417169128</v>
      </c>
      <c r="M19" s="8">
        <f t="shared" si="6"/>
        <v>104.60056796851948</v>
      </c>
      <c r="N19" s="8">
        <f t="shared" si="6"/>
        <v>165.23311728054205</v>
      </c>
    </row>
    <row r="20" spans="1:14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>
        <f>K19/$K$19</f>
        <v>1</v>
      </c>
      <c r="L20" s="8">
        <f t="shared" ref="L20:N20" si="7">L19/$K$19</f>
        <v>0.30550859007614112</v>
      </c>
      <c r="M20" s="8">
        <f t="shared" si="7"/>
        <v>1.1996910760349204</v>
      </c>
      <c r="N20" s="8">
        <f t="shared" si="7"/>
        <v>1.895101528765661</v>
      </c>
    </row>
    <row r="21" spans="1:14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>
        <f>K20*100</f>
        <v>100</v>
      </c>
      <c r="L21" s="8">
        <f t="shared" ref="L21:N21" si="8">L20*100</f>
        <v>30.550859007614111</v>
      </c>
      <c r="M21" s="8">
        <f t="shared" si="8"/>
        <v>119.96910760349205</v>
      </c>
      <c r="N21" s="8">
        <f t="shared" si="8"/>
        <v>189.51015287656611</v>
      </c>
    </row>
    <row r="22" spans="1:14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</sheetData>
  <mergeCells count="4">
    <mergeCell ref="C1:H1"/>
    <mergeCell ref="I1:N1"/>
    <mergeCell ref="C11:H11"/>
    <mergeCell ref="I11:N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K21" sqref="K21:N21"/>
    </sheetView>
  </sheetViews>
  <sheetFormatPr defaultRowHeight="15" x14ac:dyDescent="0.25"/>
  <sheetData>
    <row r="1" spans="1:14" x14ac:dyDescent="0.25">
      <c r="A1" s="13"/>
      <c r="B1" s="13"/>
      <c r="C1" s="19" t="s">
        <v>0</v>
      </c>
      <c r="D1" s="20"/>
      <c r="E1" s="20"/>
      <c r="F1" s="20"/>
      <c r="G1" s="20"/>
      <c r="H1" s="20"/>
      <c r="I1" s="21" t="s">
        <v>1</v>
      </c>
      <c r="J1" s="22"/>
      <c r="K1" s="22"/>
      <c r="L1" s="22"/>
      <c r="M1" s="22"/>
      <c r="N1" s="22"/>
    </row>
    <row r="2" spans="1:14" x14ac:dyDescent="0.25">
      <c r="A2" s="13" t="s">
        <v>2</v>
      </c>
      <c r="B2" s="13" t="s">
        <v>3</v>
      </c>
      <c r="C2" s="1" t="s">
        <v>5</v>
      </c>
      <c r="D2" s="2" t="s">
        <v>4</v>
      </c>
      <c r="E2" s="2" t="s">
        <v>7</v>
      </c>
      <c r="F2" s="2">
        <v>2988</v>
      </c>
      <c r="G2" s="2">
        <v>2989</v>
      </c>
      <c r="H2" s="2">
        <v>3083</v>
      </c>
      <c r="I2" s="3" t="s">
        <v>5</v>
      </c>
      <c r="J2" s="4" t="s">
        <v>4</v>
      </c>
      <c r="K2" s="4" t="s">
        <v>7</v>
      </c>
      <c r="L2" s="4">
        <v>2988</v>
      </c>
      <c r="M2" s="4">
        <v>2989</v>
      </c>
      <c r="N2" s="4">
        <v>3083</v>
      </c>
    </row>
    <row r="3" spans="1:14" x14ac:dyDescent="0.25">
      <c r="A3" s="13"/>
      <c r="B3" s="14">
        <v>4.2500000447034836E-2</v>
      </c>
      <c r="C3" s="14">
        <v>0.24259999394416809</v>
      </c>
      <c r="D3" s="14">
        <v>0.12039999663829803</v>
      </c>
      <c r="E3" s="14">
        <v>0.28400000929832458</v>
      </c>
      <c r="F3" s="14">
        <v>0.23950000107288361</v>
      </c>
      <c r="G3" s="14">
        <v>0.40619999170303345</v>
      </c>
      <c r="H3" s="14">
        <v>0.32370001077651978</v>
      </c>
      <c r="I3" s="14">
        <v>0.22820000350475311</v>
      </c>
      <c r="J3" s="14">
        <v>0.19179999828338623</v>
      </c>
      <c r="K3" s="14">
        <v>0.16830000281333923</v>
      </c>
      <c r="L3" s="14">
        <v>0.21070000529289246</v>
      </c>
      <c r="M3" s="14">
        <v>0.20730000734329224</v>
      </c>
      <c r="N3" s="15">
        <v>0.22540000081062317</v>
      </c>
    </row>
    <row r="4" spans="1:14" x14ac:dyDescent="0.25">
      <c r="A4" s="13"/>
      <c r="B4" s="14">
        <v>4.050000011920929E-2</v>
      </c>
      <c r="C4" s="14">
        <v>0.26129999756813049</v>
      </c>
      <c r="D4" s="14">
        <v>0.12039999663829803</v>
      </c>
      <c r="E4" s="14">
        <v>0.29989999532699585</v>
      </c>
      <c r="F4" s="14">
        <v>0.23829999566078186</v>
      </c>
      <c r="G4" s="14">
        <v>0.41249999403953552</v>
      </c>
      <c r="H4" s="14">
        <v>0.3328000009059906</v>
      </c>
      <c r="I4" s="14">
        <v>0.21570000052452087</v>
      </c>
      <c r="J4" s="14">
        <v>0.15800000727176666</v>
      </c>
      <c r="K4" s="14">
        <v>0.16410000622272491</v>
      </c>
      <c r="L4" s="14">
        <v>0.20980000495910645</v>
      </c>
      <c r="M4" s="14">
        <v>0.17419999837875366</v>
      </c>
      <c r="N4" s="15">
        <v>0.22579999268054962</v>
      </c>
    </row>
    <row r="5" spans="1:14" x14ac:dyDescent="0.25">
      <c r="A5" s="13"/>
      <c r="B5" s="14">
        <v>4.2100001126527786E-2</v>
      </c>
      <c r="C5" s="14">
        <v>0.26440000534057617</v>
      </c>
      <c r="D5" s="14">
        <v>0.11959999799728394</v>
      </c>
      <c r="E5" s="14">
        <v>0.29580000042915344</v>
      </c>
      <c r="F5" s="14">
        <v>0.24490000307559967</v>
      </c>
      <c r="G5" s="14">
        <v>0.43500000238418579</v>
      </c>
      <c r="H5" s="14">
        <v>0.3206000030040741</v>
      </c>
      <c r="I5" s="14">
        <v>0.21439999341964722</v>
      </c>
      <c r="J5" s="14">
        <v>0.15479999780654907</v>
      </c>
      <c r="K5" s="14">
        <v>0.14990000426769257</v>
      </c>
      <c r="L5" s="14">
        <v>0.2004999965429306</v>
      </c>
      <c r="M5" s="14">
        <v>0.17460000514984131</v>
      </c>
      <c r="N5" s="15">
        <v>0.22310000658035278</v>
      </c>
    </row>
    <row r="6" spans="1:14" x14ac:dyDescent="0.25">
      <c r="A6" s="13"/>
      <c r="B6" s="13">
        <f>AVERAGE(B3:B5)</f>
        <v>4.1700000564257302E-2</v>
      </c>
      <c r="C6" s="13">
        <f t="shared" ref="C6:N6" si="0">AVERAGE(C3:C5)</f>
        <v>0.25609999895095825</v>
      </c>
      <c r="D6" s="13">
        <f t="shared" si="0"/>
        <v>0.12013333042462666</v>
      </c>
      <c r="E6" s="13">
        <f t="shared" si="0"/>
        <v>0.29323333501815796</v>
      </c>
      <c r="F6" s="13">
        <f t="shared" si="0"/>
        <v>0.24089999993642172</v>
      </c>
      <c r="G6" s="13">
        <f t="shared" si="0"/>
        <v>0.41789999604225159</v>
      </c>
      <c r="H6" s="13">
        <f t="shared" si="0"/>
        <v>0.32570000489552814</v>
      </c>
      <c r="I6" s="13">
        <f t="shared" si="0"/>
        <v>0.21943333248297373</v>
      </c>
      <c r="J6" s="13">
        <f t="shared" si="0"/>
        <v>0.16820000112056732</v>
      </c>
      <c r="K6" s="13">
        <f t="shared" si="0"/>
        <v>0.16076667110125223</v>
      </c>
      <c r="L6" s="13">
        <f t="shared" si="0"/>
        <v>0.2070000022649765</v>
      </c>
      <c r="M6" s="13">
        <f t="shared" si="0"/>
        <v>0.18536667029062906</v>
      </c>
      <c r="N6" s="13">
        <f t="shared" si="0"/>
        <v>0.22476666669050852</v>
      </c>
    </row>
    <row r="7" spans="1:14" x14ac:dyDescent="0.25">
      <c r="A7" s="13"/>
      <c r="B7" s="13">
        <f>B6-$B$6</f>
        <v>0</v>
      </c>
      <c r="C7" s="13">
        <f t="shared" ref="C7:N7" si="1">C6-$B$6</f>
        <v>0.21439999838670096</v>
      </c>
      <c r="D7" s="13">
        <f t="shared" si="1"/>
        <v>7.8433329860369355E-2</v>
      </c>
      <c r="E7" s="13">
        <f t="shared" si="1"/>
        <v>0.25153333445390064</v>
      </c>
      <c r="F7" s="13">
        <f t="shared" si="1"/>
        <v>0.19919999937216443</v>
      </c>
      <c r="G7" s="13">
        <f t="shared" si="1"/>
        <v>0.37619999547799426</v>
      </c>
      <c r="H7" s="13">
        <f t="shared" si="1"/>
        <v>0.28400000433127082</v>
      </c>
      <c r="I7" s="13">
        <f t="shared" si="1"/>
        <v>0.17773333191871643</v>
      </c>
      <c r="J7" s="13">
        <f t="shared" si="1"/>
        <v>0.12650000055631003</v>
      </c>
      <c r="K7" s="13">
        <f t="shared" si="1"/>
        <v>0.11906667053699493</v>
      </c>
      <c r="L7" s="13">
        <f t="shared" si="1"/>
        <v>0.16530000170071921</v>
      </c>
      <c r="M7" s="13">
        <f t="shared" si="1"/>
        <v>0.14366666972637177</v>
      </c>
      <c r="N7" s="13">
        <f t="shared" si="1"/>
        <v>0.18306666612625122</v>
      </c>
    </row>
    <row r="8" spans="1:14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1:14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1:14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spans="1:14" x14ac:dyDescent="0.25">
      <c r="A11" s="13"/>
      <c r="B11" s="13"/>
      <c r="C11" s="19" t="s">
        <v>0</v>
      </c>
      <c r="D11" s="20"/>
      <c r="E11" s="20"/>
      <c r="F11" s="20"/>
      <c r="G11" s="20"/>
      <c r="H11" s="20"/>
      <c r="I11" s="21" t="s">
        <v>1</v>
      </c>
      <c r="J11" s="22"/>
      <c r="K11" s="22"/>
      <c r="L11" s="22"/>
      <c r="M11" s="22"/>
      <c r="N11" s="22"/>
    </row>
    <row r="12" spans="1:14" x14ac:dyDescent="0.25">
      <c r="A12" s="13" t="s">
        <v>6</v>
      </c>
      <c r="B12" s="13" t="s">
        <v>3</v>
      </c>
      <c r="C12" s="1" t="s">
        <v>5</v>
      </c>
      <c r="D12" s="2" t="s">
        <v>4</v>
      </c>
      <c r="E12" s="2" t="s">
        <v>7</v>
      </c>
      <c r="F12" s="2">
        <v>2988</v>
      </c>
      <c r="G12" s="2">
        <v>2989</v>
      </c>
      <c r="H12" s="2">
        <v>3083</v>
      </c>
      <c r="I12" s="3" t="s">
        <v>5</v>
      </c>
      <c r="J12" s="4" t="s">
        <v>4</v>
      </c>
      <c r="K12" s="4" t="s">
        <v>7</v>
      </c>
      <c r="L12" s="4">
        <v>2988</v>
      </c>
      <c r="M12" s="4">
        <v>2989</v>
      </c>
      <c r="N12" s="4">
        <v>3083</v>
      </c>
    </row>
    <row r="13" spans="1:14" x14ac:dyDescent="0.25">
      <c r="A13" s="13"/>
      <c r="B13" s="16">
        <v>13375</v>
      </c>
      <c r="C13" s="16">
        <v>12672</v>
      </c>
      <c r="D13" s="16">
        <v>12961</v>
      </c>
      <c r="E13" s="16">
        <v>13107</v>
      </c>
      <c r="F13" s="16">
        <v>14306</v>
      </c>
      <c r="G13" s="16">
        <v>17668</v>
      </c>
      <c r="H13" s="16">
        <v>13407</v>
      </c>
      <c r="I13" s="16">
        <v>14398</v>
      </c>
      <c r="J13" s="16">
        <v>14679</v>
      </c>
      <c r="K13" s="16">
        <v>27683</v>
      </c>
      <c r="L13" s="16">
        <v>19969</v>
      </c>
      <c r="M13" s="16">
        <v>35452</v>
      </c>
      <c r="N13" s="17">
        <v>48566</v>
      </c>
    </row>
    <row r="14" spans="1:14" x14ac:dyDescent="0.25">
      <c r="A14" s="13"/>
      <c r="B14" s="16">
        <v>13282</v>
      </c>
      <c r="C14" s="16">
        <v>12896</v>
      </c>
      <c r="D14" s="16">
        <v>13219</v>
      </c>
      <c r="E14" s="16">
        <v>13737</v>
      </c>
      <c r="F14" s="16">
        <v>15110</v>
      </c>
      <c r="G14" s="16">
        <v>17203</v>
      </c>
      <c r="H14" s="16">
        <v>13357</v>
      </c>
      <c r="I14" s="16">
        <v>13784</v>
      </c>
      <c r="J14" s="16">
        <v>13597</v>
      </c>
      <c r="K14" s="16">
        <v>28059</v>
      </c>
      <c r="L14" s="16">
        <v>20651</v>
      </c>
      <c r="M14" s="16">
        <v>32922</v>
      </c>
      <c r="N14" s="17">
        <v>48404</v>
      </c>
    </row>
    <row r="15" spans="1:14" x14ac:dyDescent="0.25">
      <c r="A15" s="13"/>
      <c r="B15" s="16">
        <v>12285</v>
      </c>
      <c r="C15" s="16">
        <v>12988</v>
      </c>
      <c r="D15" s="16">
        <v>12918</v>
      </c>
      <c r="E15" s="16">
        <v>13143</v>
      </c>
      <c r="F15" s="16">
        <v>14338</v>
      </c>
      <c r="G15" s="16">
        <v>17790</v>
      </c>
      <c r="H15" s="16">
        <v>13613</v>
      </c>
      <c r="I15" s="16">
        <v>14281</v>
      </c>
      <c r="J15" s="16">
        <v>15838</v>
      </c>
      <c r="K15" s="16">
        <v>26115</v>
      </c>
      <c r="L15" s="16">
        <v>19628</v>
      </c>
      <c r="M15" s="16">
        <v>33034</v>
      </c>
      <c r="N15" s="17">
        <v>49077</v>
      </c>
    </row>
    <row r="16" spans="1:14" x14ac:dyDescent="0.25">
      <c r="A16" s="13"/>
      <c r="B16" s="13">
        <f>AVERAGE(B13:B15)</f>
        <v>12980.666666666666</v>
      </c>
      <c r="C16" s="13">
        <f t="shared" ref="C16:K16" si="2">AVERAGE(C13:C15)</f>
        <v>12852</v>
      </c>
      <c r="D16" s="13">
        <f t="shared" si="2"/>
        <v>13032.666666666666</v>
      </c>
      <c r="E16" s="13">
        <f t="shared" si="2"/>
        <v>13329</v>
      </c>
      <c r="F16" s="13">
        <f t="shared" si="2"/>
        <v>14584.666666666666</v>
      </c>
      <c r="G16" s="13">
        <f t="shared" si="2"/>
        <v>17553.666666666668</v>
      </c>
      <c r="H16" s="13">
        <f t="shared" si="2"/>
        <v>13459</v>
      </c>
      <c r="I16" s="13">
        <f t="shared" si="2"/>
        <v>14154.333333333334</v>
      </c>
      <c r="J16" s="13">
        <f t="shared" si="2"/>
        <v>14704.666666666666</v>
      </c>
      <c r="K16" s="13">
        <f t="shared" si="2"/>
        <v>27285.666666666668</v>
      </c>
      <c r="L16" s="13">
        <f>AVERAGE(L13:L15)</f>
        <v>20082.666666666668</v>
      </c>
      <c r="M16" s="13">
        <f>AVERAGE(M13:M15)</f>
        <v>33802.666666666664</v>
      </c>
      <c r="N16" s="13">
        <f>AVERAGE(N13:N15)</f>
        <v>48682.333333333336</v>
      </c>
    </row>
    <row r="17" spans="1:14" x14ac:dyDescent="0.25">
      <c r="A17" s="13"/>
      <c r="B17" s="13"/>
      <c r="C17" s="13">
        <f>C16-$C$16</f>
        <v>0</v>
      </c>
      <c r="D17" s="13">
        <f>D16-$D$16</f>
        <v>0</v>
      </c>
      <c r="E17" s="13">
        <f>E16-$C$16</f>
        <v>477</v>
      </c>
      <c r="F17" s="13">
        <f>F16-$D$16</f>
        <v>1552</v>
      </c>
      <c r="G17" s="13">
        <f t="shared" ref="G17:H17" si="3">G16-$D$16</f>
        <v>4521.0000000000018</v>
      </c>
      <c r="H17" s="13">
        <f t="shared" si="3"/>
        <v>426.33333333333394</v>
      </c>
      <c r="I17" s="13">
        <f>I16-$I$16</f>
        <v>0</v>
      </c>
      <c r="J17" s="13"/>
      <c r="K17" s="13">
        <f t="shared" ref="K17:N17" si="4">K16-$I$16</f>
        <v>13131.333333333334</v>
      </c>
      <c r="L17" s="13">
        <f t="shared" si="4"/>
        <v>5928.3333333333339</v>
      </c>
      <c r="M17" s="13">
        <f t="shared" si="4"/>
        <v>19648.333333333328</v>
      </c>
      <c r="N17" s="13">
        <f t="shared" si="4"/>
        <v>34528</v>
      </c>
    </row>
    <row r="18" spans="1:14" x14ac:dyDescent="0.25">
      <c r="A18" s="13" t="s">
        <v>8</v>
      </c>
      <c r="B18" s="13"/>
      <c r="C18" s="13"/>
      <c r="D18" s="13"/>
      <c r="E18" s="13">
        <f>E17/E7</f>
        <v>1896.3689287370435</v>
      </c>
      <c r="F18" s="13">
        <f t="shared" ref="F18:N18" si="5">F17/F7</f>
        <v>7791.1646831906146</v>
      </c>
      <c r="G18" s="13">
        <f t="shared" si="5"/>
        <v>12017.544004102618</v>
      </c>
      <c r="H18" s="13">
        <f t="shared" si="5"/>
        <v>1501.1736860258598</v>
      </c>
      <c r="I18" s="13"/>
      <c r="J18" s="13"/>
      <c r="K18" s="13">
        <f t="shared" si="5"/>
        <v>110285.55072641699</v>
      </c>
      <c r="L18" s="13">
        <f t="shared" si="5"/>
        <v>35864.085132114917</v>
      </c>
      <c r="M18" s="13">
        <f t="shared" si="5"/>
        <v>136763.33815460218</v>
      </c>
      <c r="N18" s="13">
        <f t="shared" si="5"/>
        <v>188608.8862086334</v>
      </c>
    </row>
    <row r="19" spans="1:14" x14ac:dyDescent="0.25">
      <c r="A19" s="13" t="s">
        <v>9</v>
      </c>
      <c r="B19" s="13"/>
      <c r="C19" s="13"/>
      <c r="D19" s="13"/>
      <c r="E19" s="13"/>
      <c r="F19" s="13"/>
      <c r="G19" s="13"/>
      <c r="H19" s="13"/>
      <c r="I19" s="13"/>
      <c r="J19" s="13"/>
      <c r="K19" s="13">
        <f>K18/1000</f>
        <v>110.28555072641699</v>
      </c>
      <c r="L19" s="13">
        <f t="shared" ref="L19:N19" si="6">L18/1000</f>
        <v>35.864085132114916</v>
      </c>
      <c r="M19" s="13">
        <f t="shared" si="6"/>
        <v>136.7633381546022</v>
      </c>
      <c r="N19" s="13">
        <f t="shared" si="6"/>
        <v>188.60888620863341</v>
      </c>
    </row>
    <row r="20" spans="1:14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>
        <f>K19/$K$19</f>
        <v>1</v>
      </c>
      <c r="L20" s="13">
        <f t="shared" ref="L20:N20" si="7">L19/$K$19</f>
        <v>0.32519296404550935</v>
      </c>
      <c r="M20" s="13">
        <f t="shared" si="7"/>
        <v>1.2400839208199457</v>
      </c>
      <c r="N20" s="13">
        <f t="shared" si="7"/>
        <v>1.710186737667126</v>
      </c>
    </row>
    <row r="21" spans="1:14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>
        <f>K20*100</f>
        <v>100</v>
      </c>
      <c r="L21" s="13">
        <f t="shared" ref="L21:N21" si="8">L20*100</f>
        <v>32.519296404550936</v>
      </c>
      <c r="M21" s="13">
        <f t="shared" si="8"/>
        <v>124.00839208199457</v>
      </c>
      <c r="N21" s="13">
        <f t="shared" si="8"/>
        <v>171.0186737667126</v>
      </c>
    </row>
  </sheetData>
  <mergeCells count="4">
    <mergeCell ref="C1:H1"/>
    <mergeCell ref="I1:N1"/>
    <mergeCell ref="C11:H11"/>
    <mergeCell ref="I11:N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F28" sqref="F28"/>
    </sheetView>
  </sheetViews>
  <sheetFormatPr defaultRowHeight="15" x14ac:dyDescent="0.25"/>
  <cols>
    <col min="5" max="5" width="10.85546875" customWidth="1"/>
  </cols>
  <sheetData>
    <row r="1" spans="1:5" x14ac:dyDescent="0.25">
      <c r="B1" t="s">
        <v>6</v>
      </c>
      <c r="C1" t="s">
        <v>10</v>
      </c>
      <c r="D1" t="s">
        <v>11</v>
      </c>
      <c r="E1" t="s">
        <v>12</v>
      </c>
    </row>
    <row r="2" spans="1:5" x14ac:dyDescent="0.25">
      <c r="A2" t="s">
        <v>13</v>
      </c>
      <c r="B2">
        <v>100</v>
      </c>
      <c r="C2">
        <v>98.09212515956952</v>
      </c>
      <c r="D2">
        <v>24.435448937179764</v>
      </c>
      <c r="E2">
        <v>145.28346730650824</v>
      </c>
    </row>
    <row r="3" spans="1:5" x14ac:dyDescent="0.25">
      <c r="A3" s="18" t="s">
        <v>14</v>
      </c>
      <c r="B3">
        <v>100</v>
      </c>
      <c r="C3">
        <v>119.96910760349205</v>
      </c>
      <c r="D3">
        <v>30.550859007614111</v>
      </c>
      <c r="E3">
        <v>189.51015287656611</v>
      </c>
    </row>
    <row r="4" spans="1:5" x14ac:dyDescent="0.25">
      <c r="A4" s="18" t="s">
        <v>15</v>
      </c>
      <c r="B4">
        <v>100</v>
      </c>
      <c r="C4">
        <v>124.00839208199457</v>
      </c>
      <c r="D4">
        <v>32.519296404550936</v>
      </c>
      <c r="E4">
        <v>171.0186737667126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rep1_khd4</vt:lpstr>
      <vt:lpstr>rep2_khd4</vt:lpstr>
      <vt:lpstr>rep3_khd4</vt:lpstr>
      <vt:lpstr>cumulative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Srimeenakshi</dc:creator>
  <cp:lastModifiedBy>Srimeenakshi</cp:lastModifiedBy>
  <dcterms:created xsi:type="dcterms:W3CDTF">2021-10-08T10:38:56Z</dcterms:created>
  <dcterms:modified xsi:type="dcterms:W3CDTF">2024-08-15T18:30:33Z</dcterms:modified>
</cp:coreProperties>
</file>