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ri\Documents\Khd4\DGE_analysis_SM_PhD\Motifanalysis\AUACCC_mKate3\Archieve\auaccc_proteinlevel\"/>
    </mc:Choice>
  </mc:AlternateContent>
  <xr:revisionPtr revIDLastSave="0" documentId="13_ncr:1_{8495DFCC-A5FC-44FB-9535-8B4F295C8A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1" sheetId="1" r:id="rId1"/>
    <sheet name="rep2" sheetId="2" r:id="rId2"/>
    <sheet name="rep3" sheetId="3" r:id="rId3"/>
    <sheet name="Allinon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4" l="1"/>
  <c r="D14" i="4"/>
  <c r="D15" i="4"/>
  <c r="D16" i="4"/>
  <c r="H13" i="4"/>
  <c r="H14" i="4"/>
  <c r="H15" i="4"/>
  <c r="H16" i="4"/>
  <c r="H12" i="4"/>
  <c r="F13" i="4"/>
  <c r="F14" i="4"/>
  <c r="F15" i="4"/>
  <c r="F16" i="4"/>
  <c r="F12" i="4"/>
  <c r="G13" i="4"/>
  <c r="G14" i="4"/>
  <c r="G15" i="4"/>
  <c r="G16" i="4"/>
  <c r="G12" i="4"/>
  <c r="E13" i="4"/>
  <c r="E14" i="4"/>
  <c r="E15" i="4"/>
  <c r="E16" i="4"/>
  <c r="E12" i="4"/>
  <c r="D12" i="4"/>
  <c r="C13" i="4"/>
  <c r="C14" i="4"/>
  <c r="C15" i="4"/>
  <c r="C16" i="4"/>
  <c r="C12" i="4"/>
  <c r="P17" i="3" l="1"/>
  <c r="O17" i="3"/>
  <c r="O18" i="3" s="1"/>
  <c r="N17" i="3"/>
  <c r="M17" i="3"/>
  <c r="L17" i="3"/>
  <c r="K17" i="3"/>
  <c r="K18" i="3" s="1"/>
  <c r="J17" i="3"/>
  <c r="J18" i="3" s="1"/>
  <c r="I17" i="3"/>
  <c r="H17" i="3"/>
  <c r="G17" i="3"/>
  <c r="G18" i="3" s="1"/>
  <c r="F17" i="3"/>
  <c r="E17" i="3"/>
  <c r="D17" i="3"/>
  <c r="C17" i="3"/>
  <c r="C18" i="3" s="1"/>
  <c r="B17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B7" i="3" s="1"/>
  <c r="P17" i="2"/>
  <c r="O17" i="2"/>
  <c r="N17" i="2"/>
  <c r="M17" i="2"/>
  <c r="L17" i="2"/>
  <c r="K17" i="2"/>
  <c r="J17" i="2"/>
  <c r="J18" i="2" s="1"/>
  <c r="I17" i="2"/>
  <c r="H17" i="2"/>
  <c r="G17" i="2"/>
  <c r="F17" i="2"/>
  <c r="F18" i="2" s="1"/>
  <c r="E17" i="2"/>
  <c r="D17" i="2"/>
  <c r="C17" i="2"/>
  <c r="C18" i="2" s="1"/>
  <c r="B17" i="2"/>
  <c r="P6" i="2"/>
  <c r="O6" i="2"/>
  <c r="N6" i="2"/>
  <c r="M6" i="2"/>
  <c r="M7" i="2" s="1"/>
  <c r="L6" i="2"/>
  <c r="K6" i="2"/>
  <c r="J6" i="2"/>
  <c r="I6" i="2"/>
  <c r="H6" i="2"/>
  <c r="G6" i="2"/>
  <c r="F6" i="2"/>
  <c r="E6" i="2"/>
  <c r="E7" i="2" s="1"/>
  <c r="D6" i="2"/>
  <c r="C6" i="2"/>
  <c r="B6" i="2"/>
  <c r="B7" i="2" s="1"/>
  <c r="F22" i="1"/>
  <c r="G22" i="1"/>
  <c r="H22" i="1"/>
  <c r="I22" i="1"/>
  <c r="L22" i="1"/>
  <c r="M22" i="1"/>
  <c r="N22" i="1"/>
  <c r="O22" i="1"/>
  <c r="P22" i="1"/>
  <c r="E22" i="1"/>
  <c r="M21" i="1"/>
  <c r="N21" i="1"/>
  <c r="O21" i="1"/>
  <c r="P21" i="1"/>
  <c r="L21" i="1"/>
  <c r="F21" i="1"/>
  <c r="G21" i="1"/>
  <c r="H21" i="1"/>
  <c r="I21" i="1"/>
  <c r="E21" i="1"/>
  <c r="E20" i="1"/>
  <c r="F20" i="1"/>
  <c r="G20" i="1"/>
  <c r="H20" i="1"/>
  <c r="I20" i="1"/>
  <c r="J20" i="1"/>
  <c r="K20" i="1"/>
  <c r="L20" i="1"/>
  <c r="M20" i="1"/>
  <c r="N20" i="1"/>
  <c r="O20" i="1"/>
  <c r="P20" i="1"/>
  <c r="D20" i="1"/>
  <c r="J19" i="1"/>
  <c r="K19" i="1"/>
  <c r="L19" i="1"/>
  <c r="M19" i="1"/>
  <c r="N19" i="1"/>
  <c r="O19" i="1"/>
  <c r="P19" i="1"/>
  <c r="E19" i="1"/>
  <c r="F19" i="1"/>
  <c r="G19" i="1"/>
  <c r="H19" i="1"/>
  <c r="I19" i="1"/>
  <c r="D19" i="1"/>
  <c r="K18" i="1"/>
  <c r="L18" i="1"/>
  <c r="M18" i="1"/>
  <c r="N18" i="1"/>
  <c r="O18" i="1"/>
  <c r="P18" i="1"/>
  <c r="J18" i="1"/>
  <c r="D18" i="1"/>
  <c r="E18" i="1"/>
  <c r="F18" i="1"/>
  <c r="G18" i="1"/>
  <c r="H18" i="1"/>
  <c r="I18" i="1"/>
  <c r="C18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B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B17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B6" i="1"/>
  <c r="E18" i="3" l="1"/>
  <c r="I18" i="3"/>
  <c r="M18" i="3"/>
  <c r="F18" i="3"/>
  <c r="N18" i="3"/>
  <c r="D18" i="3"/>
  <c r="H18" i="3"/>
  <c r="L18" i="3"/>
  <c r="P18" i="3"/>
  <c r="E7" i="3"/>
  <c r="I7" i="3"/>
  <c r="M7" i="3"/>
  <c r="E19" i="3"/>
  <c r="E20" i="3" s="1"/>
  <c r="E21" i="3" s="1"/>
  <c r="E22" i="3" s="1"/>
  <c r="F7" i="3"/>
  <c r="J7" i="3"/>
  <c r="N7" i="3"/>
  <c r="N19" i="3" s="1"/>
  <c r="N20" i="3" s="1"/>
  <c r="J19" i="3"/>
  <c r="J20" i="3" s="1"/>
  <c r="C7" i="3"/>
  <c r="K7" i="3"/>
  <c r="O7" i="3"/>
  <c r="O19" i="3" s="1"/>
  <c r="O20" i="3" s="1"/>
  <c r="D7" i="3"/>
  <c r="D19" i="3" s="1"/>
  <c r="D20" i="3" s="1"/>
  <c r="L7" i="3"/>
  <c r="L19" i="3" s="1"/>
  <c r="L20" i="3" s="1"/>
  <c r="P7" i="3"/>
  <c r="G7" i="3"/>
  <c r="G19" i="3" s="1"/>
  <c r="G20" i="3" s="1"/>
  <c r="H7" i="3"/>
  <c r="N18" i="2"/>
  <c r="D18" i="2"/>
  <c r="G18" i="2"/>
  <c r="K18" i="2"/>
  <c r="O18" i="2"/>
  <c r="H18" i="2"/>
  <c r="H19" i="2" s="1"/>
  <c r="H20" i="2" s="1"/>
  <c r="L18" i="2"/>
  <c r="P18" i="2"/>
  <c r="P19" i="2" s="1"/>
  <c r="P20" i="2" s="1"/>
  <c r="E18" i="2"/>
  <c r="E19" i="2" s="1"/>
  <c r="E20" i="2" s="1"/>
  <c r="E21" i="2" s="1"/>
  <c r="E22" i="2" s="1"/>
  <c r="I18" i="2"/>
  <c r="M18" i="2"/>
  <c r="M19" i="2"/>
  <c r="M20" i="2" s="1"/>
  <c r="J7" i="2"/>
  <c r="I7" i="2"/>
  <c r="C7" i="2"/>
  <c r="G7" i="2"/>
  <c r="K7" i="2"/>
  <c r="O7" i="2"/>
  <c r="F7" i="2"/>
  <c r="F19" i="2" s="1"/>
  <c r="F20" i="2" s="1"/>
  <c r="D7" i="2"/>
  <c r="H7" i="2"/>
  <c r="L7" i="2"/>
  <c r="P7" i="2"/>
  <c r="N7" i="2"/>
  <c r="N19" i="2" s="1"/>
  <c r="N20" i="2" s="1"/>
  <c r="J19" i="2"/>
  <c r="J20" i="2" s="1"/>
  <c r="K19" i="2"/>
  <c r="K20" i="2" s="1"/>
  <c r="M19" i="3" l="1"/>
  <c r="M20" i="3" s="1"/>
  <c r="I19" i="3"/>
  <c r="I20" i="3" s="1"/>
  <c r="F19" i="3"/>
  <c r="F20" i="3" s="1"/>
  <c r="F21" i="3" s="1"/>
  <c r="F22" i="3" s="1"/>
  <c r="P19" i="3"/>
  <c r="P20" i="3" s="1"/>
  <c r="P21" i="3" s="1"/>
  <c r="P22" i="3" s="1"/>
  <c r="I21" i="3"/>
  <c r="I22" i="3" s="1"/>
  <c r="G21" i="3"/>
  <c r="G22" i="3" s="1"/>
  <c r="L21" i="3"/>
  <c r="L22" i="3" s="1"/>
  <c r="N21" i="3"/>
  <c r="N22" i="3" s="1"/>
  <c r="M21" i="3"/>
  <c r="M22" i="3" s="1"/>
  <c r="O21" i="3"/>
  <c r="O22" i="3" s="1"/>
  <c r="H19" i="3"/>
  <c r="H20" i="3" s="1"/>
  <c r="H21" i="3" s="1"/>
  <c r="H22" i="3" s="1"/>
  <c r="K19" i="3"/>
  <c r="K20" i="3" s="1"/>
  <c r="D19" i="2"/>
  <c r="D20" i="2" s="1"/>
  <c r="H21" i="2"/>
  <c r="H22" i="2" s="1"/>
  <c r="L19" i="2"/>
  <c r="L20" i="2" s="1"/>
  <c r="L21" i="2" s="1"/>
  <c r="L22" i="2" s="1"/>
  <c r="F21" i="2"/>
  <c r="F22" i="2" s="1"/>
  <c r="I19" i="2"/>
  <c r="I20" i="2" s="1"/>
  <c r="I21" i="2" s="1"/>
  <c r="I22" i="2" s="1"/>
  <c r="G19" i="2"/>
  <c r="G20" i="2" s="1"/>
  <c r="G21" i="2" s="1"/>
  <c r="G22" i="2" s="1"/>
  <c r="P21" i="2"/>
  <c r="P22" i="2" s="1"/>
  <c r="O19" i="2"/>
  <c r="O20" i="2" s="1"/>
  <c r="O21" i="2" s="1"/>
  <c r="O22" i="2" s="1"/>
  <c r="M21" i="2"/>
  <c r="M22" i="2" s="1"/>
  <c r="N21" i="2" l="1"/>
  <c r="N22" i="2" s="1"/>
</calcChain>
</file>

<file path=xl/sharedStrings.xml><?xml version="1.0" encoding="utf-8"?>
<sst xmlns="http://schemas.openxmlformats.org/spreadsheetml/2006/main" count="59" uniqueCount="18">
  <si>
    <t>OD600</t>
  </si>
  <si>
    <t>Blank</t>
  </si>
  <si>
    <t>khd4D</t>
  </si>
  <si>
    <t>AB33</t>
  </si>
  <si>
    <t>Glucose</t>
  </si>
  <si>
    <t>Arabinose</t>
  </si>
  <si>
    <t>mKate2</t>
  </si>
  <si>
    <t>mKate2/OD600</t>
  </si>
  <si>
    <t>mkate2</t>
  </si>
  <si>
    <t>mkate2-(AUACCC)6</t>
  </si>
  <si>
    <t>mkate2-(AGAUCU)6</t>
  </si>
  <si>
    <t>mkate2-AUACCC</t>
  </si>
  <si>
    <t>R1</t>
  </si>
  <si>
    <t>R2</t>
  </si>
  <si>
    <t>R3</t>
  </si>
  <si>
    <t>Foldchange</t>
  </si>
  <si>
    <t>Glu</t>
  </si>
  <si>
    <t>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</si>
</sst>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57">
    <xf numFmtId="0" fontId="0" fillId="0" borderId="0" xfId="0"/>
    <xf numFmtId="0" fontId="0" fillId="0" borderId="0" xfId="0"/>
    <xf numFmtId="0" fontId="0" fillId="0" borderId="0" xfId="0"/>
    <xf numFmtId="0" fontId="0" fillId="9" borderId="2" xfId="0" applyFill="1" applyBorder="1"/>
    <xf numFmtId="0" fontId="0" fillId="11" borderId="2" xfId="0" applyFill="1" applyBorder="1"/>
    <xf numFmtId="0" fontId="0" fillId="9" borderId="3" xfId="0" applyFill="1" applyBorder="1"/>
    <xf numFmtId="0" fontId="0" fillId="9" borderId="4" xfId="0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11" borderId="3" xfId="0" applyFill="1" applyBorder="1"/>
    <xf numFmtId="0" fontId="0" fillId="11" borderId="4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9" borderId="10" xfId="0" applyFill="1" applyBorder="1"/>
    <xf numFmtId="0" fontId="0" fillId="9" borderId="9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9" borderId="11" xfId="0" applyFill="1" applyBorder="1"/>
    <xf numFmtId="0" fontId="0" fillId="12" borderId="7" xfId="0" applyFill="1" applyBorder="1"/>
    <xf numFmtId="0" fontId="0" fillId="12" borderId="8" xfId="0" applyFill="1" applyBorder="1"/>
    <xf numFmtId="0" fontId="0" fillId="12" borderId="1" xfId="0" applyFill="1" applyBorder="1"/>
    <xf numFmtId="0" fontId="0" fillId="0" borderId="0" xfId="0"/>
    <xf numFmtId="0" fontId="4" fillId="10" borderId="7" xfId="0" applyFont="1" applyFill="1" applyBorder="1"/>
    <xf numFmtId="0" fontId="4" fillId="10" borderId="1" xfId="0" applyFont="1" applyFill="1" applyBorder="1"/>
    <xf numFmtId="0" fontId="4" fillId="10" borderId="8" xfId="0" applyFont="1" applyFill="1" applyBorder="1"/>
    <xf numFmtId="0" fontId="5" fillId="0" borderId="0" xfId="0" applyFont="1"/>
    <xf numFmtId="0" fontId="5" fillId="13" borderId="12" xfId="0" applyFont="1" applyFill="1" applyBorder="1"/>
    <xf numFmtId="0" fontId="5" fillId="14" borderId="12" xfId="0" applyFont="1" applyFill="1" applyBorder="1"/>
    <xf numFmtId="0" fontId="5" fillId="15" borderId="12" xfId="0" applyFont="1" applyFill="1" applyBorder="1"/>
    <xf numFmtId="0" fontId="0" fillId="16" borderId="3" xfId="0" applyFill="1" applyBorder="1"/>
    <xf numFmtId="0" fontId="0" fillId="13" borderId="12" xfId="0" applyFill="1" applyBorder="1"/>
    <xf numFmtId="0" fontId="0" fillId="9" borderId="3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4" fillId="10" borderId="4" xfId="0" applyFont="1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5" fillId="13" borderId="12" xfId="0" applyFont="1" applyFill="1" applyBorder="1" applyAlignment="1">
      <alignment horizontal="center"/>
    </xf>
    <xf numFmtId="0" fontId="5" fillId="14" borderId="12" xfId="0" applyFont="1" applyFill="1" applyBorder="1" applyAlignment="1">
      <alignment horizontal="center"/>
    </xf>
    <xf numFmtId="0" fontId="5" fillId="15" borderId="12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</cellXfs>
  <cellStyles count="8">
    <cellStyle name="Normal" xfId="0" builtinId="0"/>
    <cellStyle name="Tecan.At.Excel.Attenuation" xfId="6" xr:uid="{00000000-0005-0000-0000-000001000000}"/>
    <cellStyle name="Tecan.At.Excel.AutoGain_0" xfId="7" xr:uid="{00000000-0005-0000-0000-000002000000}"/>
    <cellStyle name="Tecan.At.Excel.Error" xfId="1" xr:uid="{00000000-0005-0000-0000-000003000000}"/>
    <cellStyle name="Tecan.At.Excel.GFactorAndMeasurementBlank" xfId="5" xr:uid="{00000000-0005-0000-0000-000004000000}"/>
    <cellStyle name="Tecan.At.Excel.GFactorBlank" xfId="3" xr:uid="{00000000-0005-0000-0000-000005000000}"/>
    <cellStyle name="Tecan.At.Excel.GFactorReference" xfId="4" xr:uid="{00000000-0005-0000-0000-000006000000}"/>
    <cellStyle name="Tecan.At.Excel.MeasurementBlank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workbookViewId="0">
      <selection activeCell="P9" sqref="P9"/>
    </sheetView>
  </sheetViews>
  <sheetFormatPr defaultRowHeight="14.4" x14ac:dyDescent="0.3"/>
  <sheetData>
    <row r="1" spans="1:16" x14ac:dyDescent="0.3">
      <c r="C1" s="40" t="s">
        <v>4</v>
      </c>
      <c r="D1" s="41"/>
      <c r="E1" s="41"/>
      <c r="F1" s="41"/>
      <c r="G1" s="41"/>
      <c r="H1" s="41"/>
      <c r="I1" s="42"/>
      <c r="J1" s="43" t="s">
        <v>5</v>
      </c>
      <c r="K1" s="44"/>
      <c r="L1" s="44"/>
      <c r="M1" s="44"/>
      <c r="N1" s="44"/>
      <c r="O1" s="44"/>
      <c r="P1" s="45"/>
    </row>
    <row r="2" spans="1:16" x14ac:dyDescent="0.3">
      <c r="A2" t="s">
        <v>0</v>
      </c>
      <c r="B2" t="s">
        <v>1</v>
      </c>
      <c r="C2" s="5" t="s">
        <v>2</v>
      </c>
      <c r="D2" s="3">
        <v>3138</v>
      </c>
      <c r="E2" s="3">
        <v>3139</v>
      </c>
      <c r="F2" s="3">
        <v>3140</v>
      </c>
      <c r="G2" s="3">
        <v>3141</v>
      </c>
      <c r="H2" s="3">
        <v>3238</v>
      </c>
      <c r="I2" s="6">
        <v>3239</v>
      </c>
      <c r="J2" s="13" t="s">
        <v>3</v>
      </c>
      <c r="K2" s="4">
        <v>3138</v>
      </c>
      <c r="L2" s="4">
        <v>3139</v>
      </c>
      <c r="M2" s="4">
        <v>3140</v>
      </c>
      <c r="N2" s="4">
        <v>3141</v>
      </c>
      <c r="O2" s="4">
        <v>3238</v>
      </c>
      <c r="P2" s="14">
        <v>3239</v>
      </c>
    </row>
    <row r="3" spans="1:16" x14ac:dyDescent="0.3">
      <c r="B3" s="1">
        <v>4.5000001788139343E-2</v>
      </c>
      <c r="C3" s="7">
        <v>0.28650000691413879</v>
      </c>
      <c r="D3" s="8">
        <v>0.46840000152587891</v>
      </c>
      <c r="E3" s="8">
        <v>0.43650001287460327</v>
      </c>
      <c r="F3" s="8">
        <v>0.43040001392364502</v>
      </c>
      <c r="G3" s="8">
        <v>0.52630001306533813</v>
      </c>
      <c r="H3" s="8">
        <v>0.42579999566078186</v>
      </c>
      <c r="I3" s="9">
        <v>0.45489999651908875</v>
      </c>
      <c r="J3" s="7">
        <v>0.28459998965263367</v>
      </c>
      <c r="K3" s="8">
        <v>0.26660001277923584</v>
      </c>
      <c r="L3" s="8">
        <v>0.26080000400543213</v>
      </c>
      <c r="M3" s="8">
        <v>0.18799999356269836</v>
      </c>
      <c r="N3" s="8">
        <v>0.22939999401569366</v>
      </c>
      <c r="O3" s="8">
        <v>0.24060000479221344</v>
      </c>
      <c r="P3" s="9">
        <v>0.21579999999999999</v>
      </c>
    </row>
    <row r="4" spans="1:16" x14ac:dyDescent="0.3">
      <c r="B4" s="1">
        <v>4.2700000107288361E-2</v>
      </c>
      <c r="C4" s="7">
        <v>0.28159999847412109</v>
      </c>
      <c r="D4" s="8">
        <v>0.46860000491142273</v>
      </c>
      <c r="E4" s="8">
        <v>0.44060000777244568</v>
      </c>
      <c r="F4" s="8">
        <v>0.43810001015663147</v>
      </c>
      <c r="G4" s="8">
        <v>0.48800000548362732</v>
      </c>
      <c r="H4" s="8">
        <v>0.43659999966621399</v>
      </c>
      <c r="I4" s="9">
        <v>0.46090000867843628</v>
      </c>
      <c r="J4" s="7">
        <v>0.28339999914169312</v>
      </c>
      <c r="K4" s="8">
        <v>0.26579999923706055</v>
      </c>
      <c r="L4" s="8">
        <v>0.25830000638961792</v>
      </c>
      <c r="M4" s="8">
        <v>0.1867000013589859</v>
      </c>
      <c r="N4" s="8">
        <v>0.24320000410079956</v>
      </c>
      <c r="O4" s="8">
        <v>0.2215999960899353</v>
      </c>
      <c r="P4" s="9">
        <v>0.21490000000000001</v>
      </c>
    </row>
    <row r="5" spans="1:16" x14ac:dyDescent="0.3">
      <c r="B5" s="1">
        <v>4.8500001430511475E-2</v>
      </c>
      <c r="C5" s="10">
        <v>0.2849000096321106</v>
      </c>
      <c r="D5" s="11">
        <v>0.47450000047683716</v>
      </c>
      <c r="E5" s="11">
        <v>0.44859999418258667</v>
      </c>
      <c r="F5" s="11">
        <v>0.44179999828338623</v>
      </c>
      <c r="G5" s="11">
        <v>0.49709999561309814</v>
      </c>
      <c r="H5" s="11">
        <v>0.42429998517036438</v>
      </c>
      <c r="I5" s="12">
        <v>0.46329998970031738</v>
      </c>
      <c r="J5" s="10">
        <v>0.25679999589920044</v>
      </c>
      <c r="K5" s="11">
        <v>0.24879999458789825</v>
      </c>
      <c r="L5" s="11">
        <v>0.24009999632835388</v>
      </c>
      <c r="M5" s="11">
        <v>0.18269999325275421</v>
      </c>
      <c r="N5" s="11">
        <v>0.21930000185966492</v>
      </c>
      <c r="O5" s="11">
        <v>0.22980000078678131</v>
      </c>
      <c r="P5" s="12">
        <v>0.22539999999999999</v>
      </c>
    </row>
    <row r="6" spans="1:16" x14ac:dyDescent="0.3">
      <c r="B6">
        <f>AVERAGE(B3:B5)</f>
        <v>4.5400001108646393E-2</v>
      </c>
      <c r="C6" s="21">
        <f t="shared" ref="C6:P6" si="0">AVERAGE(C3:C5)</f>
        <v>0.28433333834012348</v>
      </c>
      <c r="D6" s="21">
        <f t="shared" si="0"/>
        <v>0.47050000230471295</v>
      </c>
      <c r="E6" s="21">
        <f t="shared" si="0"/>
        <v>0.44190000494321185</v>
      </c>
      <c r="F6" s="21">
        <f t="shared" si="0"/>
        <v>0.43676667412122089</v>
      </c>
      <c r="G6" s="21">
        <f t="shared" si="0"/>
        <v>0.50380000472068787</v>
      </c>
      <c r="H6" s="21">
        <f t="shared" si="0"/>
        <v>0.42889999349912006</v>
      </c>
      <c r="I6" s="21">
        <f t="shared" si="0"/>
        <v>0.45969999829928082</v>
      </c>
      <c r="J6" s="21">
        <f t="shared" si="0"/>
        <v>0.27493332823117572</v>
      </c>
      <c r="K6" s="21">
        <f t="shared" si="0"/>
        <v>0.2604000022013982</v>
      </c>
      <c r="L6" s="21">
        <f t="shared" si="0"/>
        <v>0.25306666890780133</v>
      </c>
      <c r="M6" s="21">
        <f t="shared" si="0"/>
        <v>0.18579999605814615</v>
      </c>
      <c r="N6" s="21">
        <f t="shared" si="0"/>
        <v>0.23063333332538605</v>
      </c>
      <c r="O6" s="21">
        <f t="shared" si="0"/>
        <v>0.23066666722297668</v>
      </c>
      <c r="P6" s="21">
        <f t="shared" si="0"/>
        <v>0.21869999999999998</v>
      </c>
    </row>
    <row r="7" spans="1:16" x14ac:dyDescent="0.3">
      <c r="B7">
        <f>B6-$B$6</f>
        <v>0</v>
      </c>
      <c r="C7" s="21">
        <f t="shared" ref="C7:P7" si="1">C6-$B$6</f>
        <v>0.23893333723147708</v>
      </c>
      <c r="D7" s="21">
        <f t="shared" si="1"/>
        <v>0.42510000119606656</v>
      </c>
      <c r="E7" s="21">
        <f t="shared" si="1"/>
        <v>0.39650000383456546</v>
      </c>
      <c r="F7" s="21">
        <f t="shared" si="1"/>
        <v>0.3913666730125745</v>
      </c>
      <c r="G7" s="21">
        <f t="shared" si="1"/>
        <v>0.45840000361204147</v>
      </c>
      <c r="H7" s="21">
        <f t="shared" si="1"/>
        <v>0.38349999239047367</v>
      </c>
      <c r="I7" s="21">
        <f t="shared" si="1"/>
        <v>0.41429999719063443</v>
      </c>
      <c r="J7" s="21">
        <f t="shared" si="1"/>
        <v>0.22953332712252933</v>
      </c>
      <c r="K7" s="21">
        <f t="shared" si="1"/>
        <v>0.2150000010927518</v>
      </c>
      <c r="L7" s="21">
        <f t="shared" si="1"/>
        <v>0.20766666779915494</v>
      </c>
      <c r="M7" s="21">
        <f t="shared" si="1"/>
        <v>0.14039999494949976</v>
      </c>
      <c r="N7" s="21">
        <f t="shared" si="1"/>
        <v>0.18523333221673965</v>
      </c>
      <c r="O7" s="21">
        <f t="shared" si="1"/>
        <v>0.18526666611433029</v>
      </c>
      <c r="P7" s="21">
        <f t="shared" si="1"/>
        <v>0.17329999889135358</v>
      </c>
    </row>
    <row r="12" spans="1:16" x14ac:dyDescent="0.3">
      <c r="A12" s="2"/>
      <c r="B12" s="2"/>
      <c r="C12" s="40" t="s">
        <v>4</v>
      </c>
      <c r="D12" s="41"/>
      <c r="E12" s="41"/>
      <c r="F12" s="41"/>
      <c r="G12" s="41"/>
      <c r="H12" s="41"/>
      <c r="I12" s="42"/>
      <c r="J12" s="43" t="s">
        <v>5</v>
      </c>
      <c r="K12" s="44"/>
      <c r="L12" s="44"/>
      <c r="M12" s="44"/>
      <c r="N12" s="44"/>
      <c r="O12" s="44"/>
      <c r="P12" s="45"/>
    </row>
    <row r="13" spans="1:16" x14ac:dyDescent="0.3">
      <c r="A13" s="2" t="s">
        <v>6</v>
      </c>
      <c r="B13" s="2" t="s">
        <v>1</v>
      </c>
      <c r="C13" s="5" t="s">
        <v>2</v>
      </c>
      <c r="D13" s="3">
        <v>3138</v>
      </c>
      <c r="E13" s="3">
        <v>3139</v>
      </c>
      <c r="F13" s="3">
        <v>3140</v>
      </c>
      <c r="G13" s="3">
        <v>3141</v>
      </c>
      <c r="H13" s="3">
        <v>3238</v>
      </c>
      <c r="I13" s="6">
        <v>3239</v>
      </c>
      <c r="J13" s="13" t="s">
        <v>3</v>
      </c>
      <c r="K13" s="4">
        <v>3138</v>
      </c>
      <c r="L13" s="4">
        <v>3139</v>
      </c>
      <c r="M13" s="4">
        <v>3140</v>
      </c>
      <c r="N13" s="4">
        <v>3141</v>
      </c>
      <c r="O13" s="4">
        <v>3238</v>
      </c>
      <c r="P13" s="14">
        <v>3239</v>
      </c>
    </row>
    <row r="14" spans="1:16" x14ac:dyDescent="0.3">
      <c r="A14" s="2"/>
      <c r="B14" s="20">
        <v>478</v>
      </c>
      <c r="C14" s="7">
        <v>571</v>
      </c>
      <c r="D14" s="8">
        <v>521</v>
      </c>
      <c r="E14" s="8">
        <v>34855</v>
      </c>
      <c r="F14" s="8">
        <v>19805</v>
      </c>
      <c r="G14" s="8">
        <v>44581</v>
      </c>
      <c r="H14" s="8">
        <v>33307</v>
      </c>
      <c r="I14" s="9">
        <v>38160</v>
      </c>
      <c r="J14" s="7">
        <v>364</v>
      </c>
      <c r="K14" s="8">
        <v>378</v>
      </c>
      <c r="L14" s="8">
        <v>19841</v>
      </c>
      <c r="M14" s="8">
        <v>541</v>
      </c>
      <c r="N14" s="8">
        <v>18643</v>
      </c>
      <c r="O14" s="8">
        <v>6869</v>
      </c>
      <c r="P14" s="9">
        <v>18021</v>
      </c>
    </row>
    <row r="15" spans="1:16" x14ac:dyDescent="0.3">
      <c r="A15" s="2"/>
      <c r="B15" s="20">
        <v>373</v>
      </c>
      <c r="C15" s="7">
        <v>467</v>
      </c>
      <c r="D15" s="8">
        <v>638</v>
      </c>
      <c r="E15" s="8">
        <v>34745</v>
      </c>
      <c r="F15" s="8">
        <v>19842</v>
      </c>
      <c r="G15" s="8">
        <v>42877</v>
      </c>
      <c r="H15" s="8">
        <v>34219</v>
      </c>
      <c r="I15" s="9">
        <v>38599</v>
      </c>
      <c r="J15" s="7">
        <v>424</v>
      </c>
      <c r="K15" s="8">
        <v>284</v>
      </c>
      <c r="L15" s="8">
        <v>18870</v>
      </c>
      <c r="M15" s="8">
        <v>570</v>
      </c>
      <c r="N15" s="8">
        <v>19845</v>
      </c>
      <c r="O15" s="8">
        <v>6629</v>
      </c>
      <c r="P15" s="9">
        <v>17925</v>
      </c>
    </row>
    <row r="16" spans="1:16" x14ac:dyDescent="0.3">
      <c r="A16" s="2"/>
      <c r="B16" s="20">
        <v>722</v>
      </c>
      <c r="C16" s="10">
        <v>502</v>
      </c>
      <c r="D16" s="11">
        <v>528</v>
      </c>
      <c r="E16" s="11">
        <v>35124</v>
      </c>
      <c r="F16" s="11">
        <v>20065</v>
      </c>
      <c r="G16" s="11">
        <v>42198</v>
      </c>
      <c r="H16" s="11">
        <v>33554</v>
      </c>
      <c r="I16" s="12">
        <v>38047</v>
      </c>
      <c r="J16" s="10">
        <v>421</v>
      </c>
      <c r="K16" s="11">
        <v>389</v>
      </c>
      <c r="L16" s="11">
        <v>19127</v>
      </c>
      <c r="M16" s="11">
        <v>572</v>
      </c>
      <c r="N16" s="11">
        <v>18210</v>
      </c>
      <c r="O16" s="11">
        <v>6682</v>
      </c>
      <c r="P16" s="12">
        <v>17610</v>
      </c>
    </row>
    <row r="17" spans="1:16" x14ac:dyDescent="0.3">
      <c r="B17">
        <f>AVERAGE(B14:B16)</f>
        <v>524.33333333333337</v>
      </c>
      <c r="C17" s="21">
        <f t="shared" ref="C17:P17" si="2">AVERAGE(C14:C16)</f>
        <v>513.33333333333337</v>
      </c>
      <c r="D17" s="21">
        <f t="shared" si="2"/>
        <v>562.33333333333337</v>
      </c>
      <c r="E17" s="21">
        <f t="shared" si="2"/>
        <v>34908</v>
      </c>
      <c r="F17" s="21">
        <f t="shared" si="2"/>
        <v>19904</v>
      </c>
      <c r="G17" s="21">
        <f t="shared" si="2"/>
        <v>43218.666666666664</v>
      </c>
      <c r="H17" s="21">
        <f t="shared" si="2"/>
        <v>33693.333333333336</v>
      </c>
      <c r="I17" s="21">
        <f t="shared" si="2"/>
        <v>38268.666666666664</v>
      </c>
      <c r="J17" s="21">
        <f t="shared" si="2"/>
        <v>403</v>
      </c>
      <c r="K17" s="21">
        <f t="shared" si="2"/>
        <v>350.33333333333331</v>
      </c>
      <c r="L17" s="21">
        <f t="shared" si="2"/>
        <v>19279.333333333332</v>
      </c>
      <c r="M17" s="21">
        <f t="shared" si="2"/>
        <v>561</v>
      </c>
      <c r="N17" s="21">
        <f t="shared" si="2"/>
        <v>18899.333333333332</v>
      </c>
      <c r="O17" s="21">
        <f t="shared" si="2"/>
        <v>6726.666666666667</v>
      </c>
      <c r="P17" s="21">
        <f t="shared" si="2"/>
        <v>17852</v>
      </c>
    </row>
    <row r="18" spans="1:16" x14ac:dyDescent="0.3">
      <c r="C18">
        <f>C17-$C$17</f>
        <v>0</v>
      </c>
      <c r="D18" s="21">
        <f t="shared" ref="D18:I18" si="3">D17-$C$17</f>
        <v>49</v>
      </c>
      <c r="E18" s="21">
        <f t="shared" si="3"/>
        <v>34394.666666666664</v>
      </c>
      <c r="F18" s="21">
        <f t="shared" si="3"/>
        <v>19390.666666666668</v>
      </c>
      <c r="G18" s="21">
        <f t="shared" si="3"/>
        <v>42705.333333333328</v>
      </c>
      <c r="H18" s="21">
        <f t="shared" si="3"/>
        <v>33180</v>
      </c>
      <c r="I18" s="21">
        <f t="shared" si="3"/>
        <v>37755.333333333328</v>
      </c>
      <c r="J18">
        <f>J17-$J$17</f>
        <v>0</v>
      </c>
      <c r="K18" s="21">
        <f t="shared" ref="K18:P18" si="4">K17-$J$17</f>
        <v>-52.666666666666686</v>
      </c>
      <c r="L18" s="21">
        <f t="shared" si="4"/>
        <v>18876.333333333332</v>
      </c>
      <c r="M18" s="21">
        <f t="shared" si="4"/>
        <v>158</v>
      </c>
      <c r="N18" s="21">
        <f t="shared" si="4"/>
        <v>18496.333333333332</v>
      </c>
      <c r="O18" s="21">
        <f t="shared" si="4"/>
        <v>6323.666666666667</v>
      </c>
      <c r="P18" s="21">
        <f t="shared" si="4"/>
        <v>17449</v>
      </c>
    </row>
    <row r="19" spans="1:16" x14ac:dyDescent="0.3">
      <c r="A19" t="s">
        <v>7</v>
      </c>
      <c r="D19">
        <f>D18/D7</f>
        <v>115.26699567662433</v>
      </c>
      <c r="E19" s="21">
        <f t="shared" ref="E19:J19" si="5">E18/E7</f>
        <v>86745.690628082302</v>
      </c>
      <c r="F19" s="21">
        <f t="shared" si="5"/>
        <v>49546.034457675072</v>
      </c>
      <c r="G19" s="21">
        <f t="shared" si="5"/>
        <v>93161.721197271661</v>
      </c>
      <c r="H19" s="21">
        <f t="shared" si="5"/>
        <v>86518.906540724638</v>
      </c>
      <c r="I19" s="21">
        <f t="shared" si="5"/>
        <v>91130.421408042472</v>
      </c>
      <c r="J19" s="21">
        <f t="shared" si="5"/>
        <v>0</v>
      </c>
      <c r="K19" s="21">
        <f t="shared" ref="K19" si="6">K18/K7</f>
        <v>-244.96123906504582</v>
      </c>
      <c r="L19" s="21">
        <f t="shared" ref="L19" si="7">L18/L7</f>
        <v>90897.270772359101</v>
      </c>
      <c r="M19" s="21">
        <f t="shared" ref="M19" si="8">M18/M7</f>
        <v>1125.3561658376893</v>
      </c>
      <c r="N19" s="21">
        <f t="shared" ref="N19" si="9">N18/N7</f>
        <v>99854.238500071675</v>
      </c>
      <c r="O19" s="21">
        <f t="shared" ref="O19:P19" si="10">O18/O7</f>
        <v>34132.781677866733</v>
      </c>
      <c r="P19" s="21">
        <f t="shared" si="10"/>
        <v>100686.67115767984</v>
      </c>
    </row>
    <row r="20" spans="1:16" x14ac:dyDescent="0.3">
      <c r="D20">
        <f>D19/1000</f>
        <v>0.11526699567662434</v>
      </c>
      <c r="E20" s="21">
        <f t="shared" ref="E20:P20" si="11">E19/1000</f>
        <v>86.745690628082301</v>
      </c>
      <c r="F20" s="21">
        <f t="shared" si="11"/>
        <v>49.54603445767507</v>
      </c>
      <c r="G20" s="21">
        <f t="shared" si="11"/>
        <v>93.16172119727166</v>
      </c>
      <c r="H20" s="21">
        <f t="shared" si="11"/>
        <v>86.518906540724643</v>
      </c>
      <c r="I20" s="21">
        <f t="shared" si="11"/>
        <v>91.130421408042466</v>
      </c>
      <c r="J20" s="21">
        <f t="shared" si="11"/>
        <v>0</v>
      </c>
      <c r="K20" s="21">
        <f t="shared" si="11"/>
        <v>-0.24496123906504583</v>
      </c>
      <c r="L20" s="21">
        <f t="shared" si="11"/>
        <v>90.897270772359107</v>
      </c>
      <c r="M20" s="21">
        <f t="shared" si="11"/>
        <v>1.1253561658376894</v>
      </c>
      <c r="N20" s="21">
        <f t="shared" si="11"/>
        <v>99.854238500071673</v>
      </c>
      <c r="O20" s="21">
        <f t="shared" si="11"/>
        <v>34.132781677866731</v>
      </c>
      <c r="P20" s="21">
        <f t="shared" si="11"/>
        <v>100.68667115767984</v>
      </c>
    </row>
    <row r="21" spans="1:16" x14ac:dyDescent="0.3">
      <c r="E21">
        <f>E20/$E$20</f>
        <v>1</v>
      </c>
      <c r="F21" s="21">
        <f t="shared" ref="F21:I21" si="12">F20/$E$20</f>
        <v>0.57116421690734065</v>
      </c>
      <c r="G21" s="21">
        <f t="shared" si="12"/>
        <v>1.0739636807630912</v>
      </c>
      <c r="H21" s="21">
        <f t="shared" si="12"/>
        <v>0.9973856443390372</v>
      </c>
      <c r="I21" s="21">
        <f t="shared" si="12"/>
        <v>1.050546957989642</v>
      </c>
      <c r="L21">
        <f>L20/$L$20</f>
        <v>1</v>
      </c>
      <c r="M21" s="21">
        <f t="shared" ref="M21:P21" si="13">M20/$L$20</f>
        <v>1.2380527559028739E-2</v>
      </c>
      <c r="N21" s="21">
        <f t="shared" si="13"/>
        <v>1.0985394572532785</v>
      </c>
      <c r="O21" s="21">
        <f t="shared" si="13"/>
        <v>0.37550942275646571</v>
      </c>
      <c r="P21" s="21">
        <f t="shared" si="13"/>
        <v>1.1076974072173966</v>
      </c>
    </row>
    <row r="22" spans="1:16" x14ac:dyDescent="0.3">
      <c r="E22">
        <f>E21*100</f>
        <v>100</v>
      </c>
      <c r="F22" s="21">
        <f t="shared" ref="F22:P22" si="14">F21*100</f>
        <v>57.116421690734064</v>
      </c>
      <c r="G22" s="21">
        <f t="shared" si="14"/>
        <v>107.39636807630913</v>
      </c>
      <c r="H22" s="21">
        <f t="shared" si="14"/>
        <v>99.738564433903719</v>
      </c>
      <c r="I22" s="21">
        <f t="shared" si="14"/>
        <v>105.0546957989642</v>
      </c>
      <c r="J22" s="21"/>
      <c r="K22" s="21"/>
      <c r="L22" s="21">
        <f t="shared" si="14"/>
        <v>100</v>
      </c>
      <c r="M22" s="21">
        <f t="shared" si="14"/>
        <v>1.2380527559028738</v>
      </c>
      <c r="N22" s="21">
        <f t="shared" si="14"/>
        <v>109.85394572532785</v>
      </c>
      <c r="O22" s="21">
        <f t="shared" si="14"/>
        <v>37.55094227564657</v>
      </c>
      <c r="P22" s="21">
        <f t="shared" si="14"/>
        <v>110.76974072173967</v>
      </c>
    </row>
    <row r="24" spans="1:16" x14ac:dyDescent="0.3">
      <c r="A24" s="55"/>
      <c r="B24" s="55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</row>
    <row r="25" spans="1:16" x14ac:dyDescent="0.3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 x14ac:dyDescent="0.3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 x14ac:dyDescent="0.3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 x14ac:dyDescent="0.3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 x14ac:dyDescent="0.3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</row>
    <row r="30" spans="1:16" x14ac:dyDescent="0.3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 x14ac:dyDescent="0.3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 x14ac:dyDescent="0.3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x14ac:dyDescent="0.3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</row>
    <row r="34" spans="1:16" x14ac:dyDescent="0.3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</row>
  </sheetData>
  <mergeCells count="6">
    <mergeCell ref="C1:I1"/>
    <mergeCell ref="J1:P1"/>
    <mergeCell ref="C12:I12"/>
    <mergeCell ref="J12:P12"/>
    <mergeCell ref="C24:I24"/>
    <mergeCell ref="J24:P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5"/>
  <sheetViews>
    <sheetView zoomScale="90" zoomScaleNormal="90" workbookViewId="0">
      <selection activeCell="C25" sqref="C25"/>
    </sheetView>
  </sheetViews>
  <sheetFormatPr defaultRowHeight="14.4" x14ac:dyDescent="0.3"/>
  <sheetData>
    <row r="1" spans="1:16" x14ac:dyDescent="0.3">
      <c r="A1" s="22"/>
      <c r="B1" s="22"/>
      <c r="C1" s="40" t="s">
        <v>4</v>
      </c>
      <c r="D1" s="41"/>
      <c r="E1" s="41"/>
      <c r="F1" s="41"/>
      <c r="G1" s="41"/>
      <c r="H1" s="41"/>
      <c r="I1" s="42"/>
      <c r="J1" s="43" t="s">
        <v>5</v>
      </c>
      <c r="K1" s="44"/>
      <c r="L1" s="44"/>
      <c r="M1" s="44"/>
      <c r="N1" s="44"/>
      <c r="O1" s="44"/>
      <c r="P1" s="45"/>
    </row>
    <row r="2" spans="1:16" x14ac:dyDescent="0.3">
      <c r="A2" s="22" t="s">
        <v>0</v>
      </c>
      <c r="B2" s="22" t="s">
        <v>1</v>
      </c>
      <c r="C2" s="5" t="s">
        <v>2</v>
      </c>
      <c r="D2" s="3">
        <v>3138</v>
      </c>
      <c r="E2" s="3">
        <v>3139</v>
      </c>
      <c r="F2" s="3">
        <v>3140</v>
      </c>
      <c r="G2" s="3">
        <v>3141</v>
      </c>
      <c r="H2" s="3">
        <v>3238</v>
      </c>
      <c r="I2" s="6">
        <v>3239</v>
      </c>
      <c r="J2" s="13" t="s">
        <v>3</v>
      </c>
      <c r="K2" s="4">
        <v>3138</v>
      </c>
      <c r="L2" s="4">
        <v>3139</v>
      </c>
      <c r="M2" s="4">
        <v>3140</v>
      </c>
      <c r="N2" s="4">
        <v>3141</v>
      </c>
      <c r="O2" s="4">
        <v>3238</v>
      </c>
      <c r="P2" s="14">
        <v>3239</v>
      </c>
    </row>
    <row r="3" spans="1:16" x14ac:dyDescent="0.3">
      <c r="A3" s="22"/>
      <c r="B3" s="23">
        <v>4.1700001806020737E-2</v>
      </c>
      <c r="C3" s="15">
        <v>0.35699999332427979</v>
      </c>
      <c r="D3" s="16">
        <v>0.32089999318122864</v>
      </c>
      <c r="E3" s="16">
        <v>0.51560002565383911</v>
      </c>
      <c r="F3" s="16">
        <v>0.46970000863075256</v>
      </c>
      <c r="G3" s="16">
        <v>0.55049997568130493</v>
      </c>
      <c r="H3" s="16">
        <v>0.52160000801086426</v>
      </c>
      <c r="I3" s="17">
        <v>0.48390001058578491</v>
      </c>
      <c r="J3" s="15">
        <v>0.38760000467300415</v>
      </c>
      <c r="K3" s="16">
        <v>0.2320999950170517</v>
      </c>
      <c r="L3" s="16">
        <v>0.23420000076293945</v>
      </c>
      <c r="M3" s="16">
        <v>0.23819999396800995</v>
      </c>
      <c r="N3" s="16">
        <v>0.15029999613761902</v>
      </c>
      <c r="O3" s="16">
        <v>0.22020000219345093</v>
      </c>
      <c r="P3" s="17">
        <v>0.18569999933242798</v>
      </c>
    </row>
    <row r="4" spans="1:16" x14ac:dyDescent="0.3">
      <c r="A4" s="22"/>
      <c r="B4" s="23">
        <v>4.3299999088048935E-2</v>
      </c>
      <c r="C4" s="7">
        <v>0.36399999260902405</v>
      </c>
      <c r="D4" s="8">
        <v>0.32400000095367432</v>
      </c>
      <c r="E4" s="8">
        <v>0.51359999179840088</v>
      </c>
      <c r="F4" s="8">
        <v>0.47729998826980591</v>
      </c>
      <c r="G4" s="8">
        <v>0.54759997129440308</v>
      </c>
      <c r="H4" s="8">
        <v>0.54180002212524414</v>
      </c>
      <c r="I4" s="9">
        <v>0.48890000581741333</v>
      </c>
      <c r="J4" s="7">
        <v>0.36800000071525574</v>
      </c>
      <c r="K4" s="8">
        <v>0.23849999904632568</v>
      </c>
      <c r="L4" s="8">
        <v>0.22529999911785126</v>
      </c>
      <c r="M4" s="8">
        <v>0.24420000612735748</v>
      </c>
      <c r="N4" s="8">
        <v>0.16150000691413879</v>
      </c>
      <c r="O4" s="8">
        <v>0.23690000176429749</v>
      </c>
      <c r="P4" s="9">
        <v>0.21619999408721924</v>
      </c>
    </row>
    <row r="5" spans="1:16" x14ac:dyDescent="0.3">
      <c r="A5" s="22"/>
      <c r="B5" s="23">
        <v>4.179999977350235E-2</v>
      </c>
      <c r="C5" s="7">
        <v>0.35550001263618469</v>
      </c>
      <c r="D5" s="8">
        <v>0.32120001316070557</v>
      </c>
      <c r="E5" s="8">
        <v>0.51560002565383911</v>
      </c>
      <c r="F5" s="8">
        <v>0.46950000524520874</v>
      </c>
      <c r="G5" s="8">
        <v>0.53549998998641968</v>
      </c>
      <c r="H5" s="8">
        <v>0.53649997711181641</v>
      </c>
      <c r="I5" s="9">
        <v>0.50230002403259277</v>
      </c>
      <c r="J5" s="7">
        <v>0.34760001301765442</v>
      </c>
      <c r="K5" s="8">
        <v>0.23649999499320984</v>
      </c>
      <c r="L5" s="8">
        <v>0.24070000648498535</v>
      </c>
      <c r="M5" s="8">
        <v>0.23680000007152557</v>
      </c>
      <c r="N5" s="8">
        <v>0.16660000383853912</v>
      </c>
      <c r="O5" s="8">
        <v>0.27180001139640808</v>
      </c>
      <c r="P5" s="9">
        <v>0.2257000058889389</v>
      </c>
    </row>
    <row r="6" spans="1:16" x14ac:dyDescent="0.3">
      <c r="A6" s="22"/>
      <c r="B6" s="22">
        <f>AVERAGE(B3:B5)</f>
        <v>4.2266666889190674E-2</v>
      </c>
      <c r="C6" s="10">
        <f t="shared" ref="C6:L6" si="0">AVERAGE(C3:C5)</f>
        <v>0.35883333285649616</v>
      </c>
      <c r="D6" s="11">
        <f t="shared" si="0"/>
        <v>0.32203333576520282</v>
      </c>
      <c r="E6" s="11">
        <f t="shared" si="0"/>
        <v>0.51493334770202637</v>
      </c>
      <c r="F6" s="11">
        <f t="shared" si="0"/>
        <v>0.47216666738192242</v>
      </c>
      <c r="G6" s="11">
        <f t="shared" si="0"/>
        <v>0.54453331232070923</v>
      </c>
      <c r="H6" s="11">
        <f t="shared" si="0"/>
        <v>0.53330000241597497</v>
      </c>
      <c r="I6" s="12">
        <f t="shared" si="0"/>
        <v>0.49170001347859699</v>
      </c>
      <c r="J6" s="10">
        <f t="shared" si="0"/>
        <v>0.36773333946863812</v>
      </c>
      <c r="K6" s="11">
        <f t="shared" si="0"/>
        <v>0.23569999635219574</v>
      </c>
      <c r="L6" s="11">
        <f t="shared" si="0"/>
        <v>0.23340000212192535</v>
      </c>
      <c r="M6" s="11">
        <f>AVERAGE(M3:M5)</f>
        <v>0.23973333338896433</v>
      </c>
      <c r="N6" s="11">
        <f>AVERAGE(N3:N5)</f>
        <v>0.15946666896343231</v>
      </c>
      <c r="O6" s="11">
        <f>AVERAGE(O3:O5)</f>
        <v>0.24296667178471884</v>
      </c>
      <c r="P6" s="12">
        <f>AVERAGE(P3:P5)</f>
        <v>0.20919999976952872</v>
      </c>
    </row>
    <row r="7" spans="1:16" x14ac:dyDescent="0.3">
      <c r="A7" s="22"/>
      <c r="B7" s="22">
        <f>B6-$B$6</f>
        <v>0</v>
      </c>
      <c r="C7" s="22">
        <f t="shared" ref="C7:P7" si="1">C6-$B$6</f>
        <v>0.31656666596730548</v>
      </c>
      <c r="D7" s="22">
        <f t="shared" si="1"/>
        <v>0.27976666887601215</v>
      </c>
      <c r="E7" s="22">
        <f t="shared" si="1"/>
        <v>0.47266668081283569</v>
      </c>
      <c r="F7" s="22">
        <f t="shared" si="1"/>
        <v>0.42990000049273175</v>
      </c>
      <c r="G7" s="22">
        <f t="shared" si="1"/>
        <v>0.50226664543151855</v>
      </c>
      <c r="H7" s="22">
        <f t="shared" si="1"/>
        <v>0.4910333355267843</v>
      </c>
      <c r="I7" s="22">
        <f t="shared" si="1"/>
        <v>0.44943334658940631</v>
      </c>
      <c r="J7" s="22">
        <f t="shared" si="1"/>
        <v>0.32546667257944745</v>
      </c>
      <c r="K7" s="22">
        <f t="shared" si="1"/>
        <v>0.19343332946300507</v>
      </c>
      <c r="L7" s="22">
        <f t="shared" si="1"/>
        <v>0.19113333523273468</v>
      </c>
      <c r="M7" s="22">
        <f t="shared" si="1"/>
        <v>0.19746666649977365</v>
      </c>
      <c r="N7" s="22">
        <f t="shared" si="1"/>
        <v>0.11720000207424164</v>
      </c>
      <c r="O7" s="22">
        <f t="shared" si="1"/>
        <v>0.20070000489552817</v>
      </c>
      <c r="P7" s="22">
        <f t="shared" si="1"/>
        <v>0.16693333288033804</v>
      </c>
    </row>
    <row r="8" spans="1:16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</row>
    <row r="9" spans="1:16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 x14ac:dyDescent="0.3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3">
      <c r="A12" s="22"/>
      <c r="B12" s="22"/>
      <c r="C12" s="40" t="s">
        <v>4</v>
      </c>
      <c r="D12" s="41"/>
      <c r="E12" s="41"/>
      <c r="F12" s="41"/>
      <c r="G12" s="41"/>
      <c r="H12" s="41"/>
      <c r="I12" s="42"/>
      <c r="J12" s="43" t="s">
        <v>5</v>
      </c>
      <c r="K12" s="44"/>
      <c r="L12" s="44"/>
      <c r="M12" s="44"/>
      <c r="N12" s="44"/>
      <c r="O12" s="44"/>
      <c r="P12" s="45"/>
    </row>
    <row r="13" spans="1:16" x14ac:dyDescent="0.3">
      <c r="A13" s="22" t="s">
        <v>6</v>
      </c>
      <c r="B13" s="22" t="s">
        <v>1</v>
      </c>
      <c r="C13" s="5" t="s">
        <v>2</v>
      </c>
      <c r="D13" s="3">
        <v>3138</v>
      </c>
      <c r="E13" s="3">
        <v>3139</v>
      </c>
      <c r="F13" s="3">
        <v>3140</v>
      </c>
      <c r="G13" s="3">
        <v>3141</v>
      </c>
      <c r="H13" s="3">
        <v>3238</v>
      </c>
      <c r="I13" s="6">
        <v>3239</v>
      </c>
      <c r="J13" s="13" t="s">
        <v>3</v>
      </c>
      <c r="K13" s="4">
        <v>3138</v>
      </c>
      <c r="L13" s="4">
        <v>3139</v>
      </c>
      <c r="M13" s="4">
        <v>3140</v>
      </c>
      <c r="N13" s="4">
        <v>3141</v>
      </c>
      <c r="O13" s="4">
        <v>3238</v>
      </c>
      <c r="P13" s="14">
        <v>3239</v>
      </c>
    </row>
    <row r="14" spans="1:16" x14ac:dyDescent="0.3">
      <c r="A14" s="22"/>
      <c r="B14" s="24">
        <v>417</v>
      </c>
      <c r="C14" s="15">
        <v>674</v>
      </c>
      <c r="D14" s="16">
        <v>654</v>
      </c>
      <c r="E14" s="16">
        <v>39250</v>
      </c>
      <c r="F14" s="16">
        <v>22294</v>
      </c>
      <c r="G14" s="16">
        <v>48144</v>
      </c>
      <c r="H14" s="16">
        <v>41859</v>
      </c>
      <c r="I14" s="17">
        <v>38558</v>
      </c>
      <c r="J14" s="15">
        <v>495</v>
      </c>
      <c r="K14" s="16">
        <v>426</v>
      </c>
      <c r="L14" s="16">
        <v>18785</v>
      </c>
      <c r="M14" s="16">
        <v>778</v>
      </c>
      <c r="N14" s="16">
        <v>12424</v>
      </c>
      <c r="O14" s="16">
        <v>6767</v>
      </c>
      <c r="P14" s="17">
        <v>15758</v>
      </c>
    </row>
    <row r="15" spans="1:16" x14ac:dyDescent="0.3">
      <c r="A15" s="22"/>
      <c r="B15" s="24">
        <v>463</v>
      </c>
      <c r="C15" s="7">
        <v>812</v>
      </c>
      <c r="D15" s="8">
        <v>563</v>
      </c>
      <c r="E15" s="8">
        <v>39269</v>
      </c>
      <c r="F15" s="8">
        <v>21067</v>
      </c>
      <c r="G15" s="8">
        <v>48083</v>
      </c>
      <c r="H15" s="8">
        <v>41491</v>
      </c>
      <c r="I15" s="9">
        <v>38805</v>
      </c>
      <c r="J15" s="7">
        <v>509</v>
      </c>
      <c r="K15" s="8">
        <v>413</v>
      </c>
      <c r="L15" s="8">
        <v>18993</v>
      </c>
      <c r="M15" s="8">
        <v>686</v>
      </c>
      <c r="N15" s="8">
        <v>13006</v>
      </c>
      <c r="O15" s="8">
        <v>7093</v>
      </c>
      <c r="P15" s="9">
        <v>16660</v>
      </c>
    </row>
    <row r="16" spans="1:16" x14ac:dyDescent="0.3">
      <c r="A16" s="22"/>
      <c r="B16" s="24">
        <v>386</v>
      </c>
      <c r="C16" s="10">
        <v>530</v>
      </c>
      <c r="D16" s="11">
        <v>554</v>
      </c>
      <c r="E16" s="11">
        <v>38804</v>
      </c>
      <c r="F16" s="11">
        <v>22039</v>
      </c>
      <c r="G16" s="11">
        <v>47995</v>
      </c>
      <c r="H16" s="11">
        <v>41738</v>
      </c>
      <c r="I16" s="12">
        <v>39831</v>
      </c>
      <c r="J16" s="10">
        <v>487</v>
      </c>
      <c r="K16" s="11">
        <v>432</v>
      </c>
      <c r="L16" s="11">
        <v>18929</v>
      </c>
      <c r="M16" s="11">
        <v>700</v>
      </c>
      <c r="N16" s="11">
        <v>13434</v>
      </c>
      <c r="O16" s="11">
        <v>7399</v>
      </c>
      <c r="P16" s="12">
        <v>16749</v>
      </c>
    </row>
    <row r="17" spans="1:16" x14ac:dyDescent="0.3">
      <c r="A17" s="22"/>
      <c r="B17" s="22">
        <f>AVERAGE(B14:B16)</f>
        <v>422</v>
      </c>
      <c r="C17" s="22">
        <f t="shared" ref="C17:L17" si="2">AVERAGE(C14:C16)</f>
        <v>672</v>
      </c>
      <c r="D17" s="22">
        <f t="shared" si="2"/>
        <v>590.33333333333337</v>
      </c>
      <c r="E17" s="22">
        <f t="shared" si="2"/>
        <v>39107.666666666664</v>
      </c>
      <c r="F17" s="22">
        <f t="shared" si="2"/>
        <v>21800</v>
      </c>
      <c r="G17" s="22">
        <f t="shared" si="2"/>
        <v>48074</v>
      </c>
      <c r="H17" s="22">
        <f t="shared" si="2"/>
        <v>41696</v>
      </c>
      <c r="I17" s="22">
        <f t="shared" si="2"/>
        <v>39064.666666666664</v>
      </c>
      <c r="J17" s="22">
        <f t="shared" si="2"/>
        <v>497</v>
      </c>
      <c r="K17" s="22">
        <f t="shared" si="2"/>
        <v>423.66666666666669</v>
      </c>
      <c r="L17" s="22">
        <f t="shared" si="2"/>
        <v>18902.333333333332</v>
      </c>
      <c r="M17" s="22">
        <f>AVERAGE(M14:M16)</f>
        <v>721.33333333333337</v>
      </c>
      <c r="N17" s="22">
        <f>AVERAGE(N14:N16)</f>
        <v>12954.666666666666</v>
      </c>
      <c r="O17" s="22">
        <f>AVERAGE(O14:O16)</f>
        <v>7086.333333333333</v>
      </c>
      <c r="P17" s="22">
        <f>AVERAGE(P14:P16)</f>
        <v>16389</v>
      </c>
    </row>
    <row r="18" spans="1:16" x14ac:dyDescent="0.3">
      <c r="A18" s="22"/>
      <c r="B18" s="22"/>
      <c r="C18" s="22">
        <f>C17-$C$17</f>
        <v>0</v>
      </c>
      <c r="D18" s="22">
        <f t="shared" ref="D18:I18" si="3">D17-$C$17</f>
        <v>-81.666666666666629</v>
      </c>
      <c r="E18" s="22">
        <f t="shared" si="3"/>
        <v>38435.666666666664</v>
      </c>
      <c r="F18" s="22">
        <f t="shared" si="3"/>
        <v>21128</v>
      </c>
      <c r="G18" s="22">
        <f t="shared" si="3"/>
        <v>47402</v>
      </c>
      <c r="H18" s="22">
        <f t="shared" si="3"/>
        <v>41024</v>
      </c>
      <c r="I18" s="22">
        <f t="shared" si="3"/>
        <v>38392.666666666664</v>
      </c>
      <c r="J18" s="22">
        <f>J17-$J$17</f>
        <v>0</v>
      </c>
      <c r="K18" s="22">
        <f t="shared" ref="K18:P18" si="4">K17-$J$17</f>
        <v>-73.333333333333314</v>
      </c>
      <c r="L18" s="22">
        <f t="shared" si="4"/>
        <v>18405.333333333332</v>
      </c>
      <c r="M18" s="22">
        <f t="shared" si="4"/>
        <v>224.33333333333337</v>
      </c>
      <c r="N18" s="22">
        <f t="shared" si="4"/>
        <v>12457.666666666666</v>
      </c>
      <c r="O18" s="22">
        <f t="shared" si="4"/>
        <v>6589.333333333333</v>
      </c>
      <c r="P18" s="22">
        <f t="shared" si="4"/>
        <v>15892</v>
      </c>
    </row>
    <row r="19" spans="1:16" x14ac:dyDescent="0.3">
      <c r="A19" s="22" t="s">
        <v>7</v>
      </c>
      <c r="B19" s="22"/>
      <c r="C19" s="22"/>
      <c r="D19" s="22">
        <f>D18/D7</f>
        <v>-291.90992263220573</v>
      </c>
      <c r="E19" s="22">
        <f t="shared" ref="E19:P19" si="5">E18/E7</f>
        <v>81316.640725700388</v>
      </c>
      <c r="F19" s="22">
        <f t="shared" si="5"/>
        <v>49146.313039739594</v>
      </c>
      <c r="G19" s="22">
        <f t="shared" si="5"/>
        <v>94376.165391741146</v>
      </c>
      <c r="H19" s="22">
        <f t="shared" si="5"/>
        <v>83546.262609623314</v>
      </c>
      <c r="I19" s="22">
        <f t="shared" si="5"/>
        <v>85424.606246989206</v>
      </c>
      <c r="J19" s="22">
        <f t="shared" si="5"/>
        <v>0</v>
      </c>
      <c r="K19" s="22">
        <f t="shared" si="5"/>
        <v>-379.11425883489545</v>
      </c>
      <c r="L19" s="22">
        <f t="shared" si="5"/>
        <v>96295.778603569939</v>
      </c>
      <c r="M19" s="22">
        <f t="shared" si="5"/>
        <v>1136.0567193936529</v>
      </c>
      <c r="N19" s="22">
        <f t="shared" si="5"/>
        <v>106294.0823053503</v>
      </c>
      <c r="O19" s="22">
        <f t="shared" si="5"/>
        <v>32831.75472149752</v>
      </c>
      <c r="P19" s="22">
        <f t="shared" si="5"/>
        <v>95199.680769518818</v>
      </c>
    </row>
    <row r="20" spans="1:16" x14ac:dyDescent="0.3">
      <c r="A20" s="22"/>
      <c r="B20" s="22"/>
      <c r="C20" s="22"/>
      <c r="D20" s="22">
        <f>D19/1000</f>
        <v>-0.29190992263220572</v>
      </c>
      <c r="E20" s="22">
        <f t="shared" ref="E20:P20" si="6">E19/1000</f>
        <v>81.316640725700395</v>
      </c>
      <c r="F20" s="22">
        <f t="shared" si="6"/>
        <v>49.146313039739596</v>
      </c>
      <c r="G20" s="22">
        <f t="shared" si="6"/>
        <v>94.376165391741139</v>
      </c>
      <c r="H20" s="22">
        <f t="shared" si="6"/>
        <v>83.546262609623312</v>
      </c>
      <c r="I20" s="22">
        <f t="shared" si="6"/>
        <v>85.4246062469892</v>
      </c>
      <c r="J20" s="22">
        <f t="shared" si="6"/>
        <v>0</v>
      </c>
      <c r="K20" s="22">
        <f t="shared" si="6"/>
        <v>-0.37911425883489547</v>
      </c>
      <c r="L20" s="22">
        <f t="shared" si="6"/>
        <v>96.295778603569943</v>
      </c>
      <c r="M20" s="22">
        <f t="shared" si="6"/>
        <v>1.1360567193936528</v>
      </c>
      <c r="N20" s="22">
        <f t="shared" si="6"/>
        <v>106.2940823053503</v>
      </c>
      <c r="O20" s="22">
        <f t="shared" si="6"/>
        <v>32.831754721497518</v>
      </c>
      <c r="P20" s="22">
        <f t="shared" si="6"/>
        <v>95.199680769518821</v>
      </c>
    </row>
    <row r="21" spans="1:16" x14ac:dyDescent="0.3">
      <c r="A21" s="22"/>
      <c r="B21" s="22"/>
      <c r="C21" s="22"/>
      <c r="D21" s="22"/>
      <c r="E21" s="22">
        <f>E20/$E$20</f>
        <v>1</v>
      </c>
      <c r="F21" s="22">
        <f t="shared" ref="F21:I21" si="7">F20/$E$20</f>
        <v>0.60438198874350135</v>
      </c>
      <c r="G21" s="22">
        <f t="shared" si="7"/>
        <v>1.1606008874627951</v>
      </c>
      <c r="H21" s="22">
        <f t="shared" si="7"/>
        <v>1.0274190112137556</v>
      </c>
      <c r="I21" s="22">
        <f t="shared" si="7"/>
        <v>1.0505181409933781</v>
      </c>
      <c r="J21" s="22"/>
      <c r="K21" s="22"/>
      <c r="L21" s="22">
        <f>L20/$L$20</f>
        <v>1</v>
      </c>
      <c r="M21" s="22">
        <f t="shared" ref="M21:P21" si="8">M20/$L$20</f>
        <v>1.1797575510247094E-2</v>
      </c>
      <c r="N21" s="22">
        <f t="shared" si="8"/>
        <v>1.1038290966309263</v>
      </c>
      <c r="O21" s="22">
        <f t="shared" si="8"/>
        <v>0.34094697812932329</v>
      </c>
      <c r="P21" s="22">
        <f t="shared" si="8"/>
        <v>0.98861738437607394</v>
      </c>
    </row>
    <row r="22" spans="1:16" x14ac:dyDescent="0.3">
      <c r="A22" s="22"/>
      <c r="B22" s="22"/>
      <c r="C22" s="22"/>
      <c r="D22" s="22"/>
      <c r="E22" s="22">
        <f>E21*100</f>
        <v>100</v>
      </c>
      <c r="F22" s="22">
        <f t="shared" ref="F22:P22" si="9">F21*100</f>
        <v>60.438198874350135</v>
      </c>
      <c r="G22" s="22">
        <f t="shared" si="9"/>
        <v>116.0600887462795</v>
      </c>
      <c r="H22" s="22">
        <f t="shared" si="9"/>
        <v>102.74190112137556</v>
      </c>
      <c r="I22" s="22">
        <f t="shared" si="9"/>
        <v>105.05181409933782</v>
      </c>
      <c r="J22" s="22"/>
      <c r="K22" s="22"/>
      <c r="L22" s="22">
        <f t="shared" si="9"/>
        <v>100</v>
      </c>
      <c r="M22" s="22">
        <f t="shared" si="9"/>
        <v>1.1797575510247094</v>
      </c>
      <c r="N22" s="22">
        <f t="shared" si="9"/>
        <v>110.38290966309263</v>
      </c>
      <c r="O22" s="22">
        <f t="shared" si="9"/>
        <v>34.094697812932331</v>
      </c>
      <c r="P22" s="22">
        <f t="shared" si="9"/>
        <v>98.8617384376074</v>
      </c>
    </row>
    <row r="23" spans="1:16" x14ac:dyDescent="0.3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x14ac:dyDescent="0.3">
      <c r="A24" s="55"/>
      <c r="B24" s="55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</row>
    <row r="25" spans="1:16" x14ac:dyDescent="0.3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 x14ac:dyDescent="0.3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 x14ac:dyDescent="0.3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 x14ac:dyDescent="0.3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 x14ac:dyDescent="0.3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</row>
    <row r="30" spans="1:16" x14ac:dyDescent="0.3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 x14ac:dyDescent="0.3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 x14ac:dyDescent="0.3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x14ac:dyDescent="0.3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</row>
    <row r="34" spans="1:16" x14ac:dyDescent="0.3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x14ac:dyDescent="0.3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</row>
  </sheetData>
  <mergeCells count="6">
    <mergeCell ref="C1:I1"/>
    <mergeCell ref="J1:P1"/>
    <mergeCell ref="C12:I12"/>
    <mergeCell ref="J12:P12"/>
    <mergeCell ref="C24:I24"/>
    <mergeCell ref="J24:P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4"/>
  <sheetViews>
    <sheetView workbookViewId="0">
      <selection activeCell="C21" sqref="C21"/>
    </sheetView>
  </sheetViews>
  <sheetFormatPr defaultRowHeight="14.4" x14ac:dyDescent="0.3"/>
  <sheetData>
    <row r="1" spans="1:16" x14ac:dyDescent="0.3">
      <c r="A1" s="25"/>
      <c r="B1" s="25"/>
      <c r="C1" s="40" t="s">
        <v>4</v>
      </c>
      <c r="D1" s="41"/>
      <c r="E1" s="41"/>
      <c r="F1" s="41"/>
      <c r="G1" s="41"/>
      <c r="H1" s="41"/>
      <c r="I1" s="42"/>
      <c r="J1" s="43" t="s">
        <v>5</v>
      </c>
      <c r="K1" s="44"/>
      <c r="L1" s="44"/>
      <c r="M1" s="44"/>
      <c r="N1" s="44"/>
      <c r="O1" s="44"/>
      <c r="P1" s="45"/>
    </row>
    <row r="2" spans="1:16" x14ac:dyDescent="0.3">
      <c r="A2" s="25" t="s">
        <v>0</v>
      </c>
      <c r="B2" s="25" t="s">
        <v>1</v>
      </c>
      <c r="C2" s="19" t="s">
        <v>2</v>
      </c>
      <c r="D2" s="18">
        <v>3138</v>
      </c>
      <c r="E2" s="18">
        <v>3139</v>
      </c>
      <c r="F2" s="18">
        <v>3140</v>
      </c>
      <c r="G2" s="18">
        <v>3141</v>
      </c>
      <c r="H2" s="18">
        <v>3238</v>
      </c>
      <c r="I2" s="26">
        <v>3239</v>
      </c>
      <c r="J2" s="13" t="s">
        <v>3</v>
      </c>
      <c r="K2" s="4">
        <v>3138</v>
      </c>
      <c r="L2" s="4">
        <v>3139</v>
      </c>
      <c r="M2" s="4">
        <v>3140</v>
      </c>
      <c r="N2" s="4">
        <v>3141</v>
      </c>
      <c r="O2" s="4">
        <v>3238</v>
      </c>
      <c r="P2" s="14">
        <v>3239</v>
      </c>
    </row>
    <row r="3" spans="1:16" x14ac:dyDescent="0.3">
      <c r="A3" s="25"/>
      <c r="B3" s="15">
        <v>4.2500000447034836E-2</v>
      </c>
      <c r="C3" s="16">
        <v>0.32289999723434448</v>
      </c>
      <c r="D3" s="16">
        <v>0.34079998731613159</v>
      </c>
      <c r="E3" s="16">
        <v>0.28119999170303345</v>
      </c>
      <c r="F3" s="16">
        <v>0.33950001001358032</v>
      </c>
      <c r="G3" s="16">
        <v>0.38560000061988831</v>
      </c>
      <c r="H3" s="16">
        <v>0.40380001068115234</v>
      </c>
      <c r="I3" s="17">
        <v>0.35319998860359192</v>
      </c>
      <c r="J3" s="15">
        <v>0.23739999532699585</v>
      </c>
      <c r="K3" s="16">
        <v>0.17759999632835388</v>
      </c>
      <c r="L3" s="16">
        <v>0.15410000085830688</v>
      </c>
      <c r="M3" s="16">
        <v>0.15250000357627869</v>
      </c>
      <c r="N3" s="16">
        <v>0.18150000274181366</v>
      </c>
      <c r="O3" s="16">
        <v>0.20610000193119049</v>
      </c>
      <c r="P3" s="17">
        <v>0.24529999494552612</v>
      </c>
    </row>
    <row r="4" spans="1:16" x14ac:dyDescent="0.3">
      <c r="A4" s="25"/>
      <c r="B4" s="7">
        <v>4.1600000113248825E-2</v>
      </c>
      <c r="C4" s="8">
        <v>0.33980000019073486</v>
      </c>
      <c r="D4" s="8">
        <v>0.35460001230239868</v>
      </c>
      <c r="E4" s="8">
        <v>0.29660001397132874</v>
      </c>
      <c r="F4" s="8">
        <v>0.33750000596046448</v>
      </c>
      <c r="G4" s="8">
        <v>0.3953000009059906</v>
      </c>
      <c r="H4" s="8">
        <v>0.39269998669624329</v>
      </c>
      <c r="I4" s="9">
        <v>0.37130001187324524</v>
      </c>
      <c r="J4" s="7">
        <v>0.23680000007152557</v>
      </c>
      <c r="K4" s="8">
        <v>0.1835000067949295</v>
      </c>
      <c r="L4" s="8">
        <v>0.14569999277591705</v>
      </c>
      <c r="M4" s="8">
        <v>0.15049999952316284</v>
      </c>
      <c r="N4" s="8">
        <v>0.20290000736713409</v>
      </c>
      <c r="O4" s="8">
        <v>0.18549999594688416</v>
      </c>
      <c r="P4" s="9">
        <v>0.23219999670982361</v>
      </c>
    </row>
    <row r="5" spans="1:16" x14ac:dyDescent="0.3">
      <c r="A5" s="25"/>
      <c r="B5" s="10">
        <v>4.1700001806020737E-2</v>
      </c>
      <c r="C5" s="11">
        <v>0.33750000596046448</v>
      </c>
      <c r="D5" s="11">
        <v>0.35940000414848328</v>
      </c>
      <c r="E5" s="11">
        <v>0.2939000129699707</v>
      </c>
      <c r="F5" s="11">
        <v>0.34060001373291016</v>
      </c>
      <c r="G5" s="11">
        <v>0.38530001044273376</v>
      </c>
      <c r="H5" s="11">
        <v>0.39309999346733093</v>
      </c>
      <c r="I5" s="12">
        <v>0.38870000839233398</v>
      </c>
      <c r="J5" s="10">
        <v>0.24199999868869781</v>
      </c>
      <c r="K5" s="11">
        <v>0.18760000169277191</v>
      </c>
      <c r="L5" s="11">
        <v>0.15170000493526459</v>
      </c>
      <c r="M5" s="11">
        <v>0.1476999968290329</v>
      </c>
      <c r="N5" s="11">
        <v>0.18919999897480011</v>
      </c>
      <c r="O5" s="11">
        <v>0.18009999394416809</v>
      </c>
      <c r="P5" s="12">
        <v>0.22280000150203705</v>
      </c>
    </row>
    <row r="6" spans="1:16" x14ac:dyDescent="0.3">
      <c r="A6" s="25"/>
      <c r="B6" s="25">
        <f>AVERAGE(B3:B5)</f>
        <v>4.1933334122101464E-2</v>
      </c>
      <c r="C6" s="10">
        <f t="shared" ref="C6:L6" si="0">AVERAGE(C3:C5)</f>
        <v>0.33340000112851459</v>
      </c>
      <c r="D6" s="11">
        <f t="shared" si="0"/>
        <v>0.3516000012556712</v>
      </c>
      <c r="E6" s="11">
        <f t="shared" si="0"/>
        <v>0.29056667288144428</v>
      </c>
      <c r="F6" s="11">
        <f t="shared" si="0"/>
        <v>0.3392000099023183</v>
      </c>
      <c r="G6" s="11">
        <f t="shared" si="0"/>
        <v>0.38873333732287091</v>
      </c>
      <c r="H6" s="11">
        <f t="shared" si="0"/>
        <v>0.3965333302815755</v>
      </c>
      <c r="I6" s="12">
        <f t="shared" si="0"/>
        <v>0.37106666962305707</v>
      </c>
      <c r="J6" s="10">
        <f t="shared" si="0"/>
        <v>0.2387333313624064</v>
      </c>
      <c r="K6" s="11">
        <f t="shared" si="0"/>
        <v>0.18290000160535178</v>
      </c>
      <c r="L6" s="11">
        <f t="shared" si="0"/>
        <v>0.15049999952316284</v>
      </c>
      <c r="M6" s="11">
        <f>AVERAGE(M3:M5)</f>
        <v>0.15023333330949148</v>
      </c>
      <c r="N6" s="11">
        <f>AVERAGE(N3:N5)</f>
        <v>0.19120000302791595</v>
      </c>
      <c r="O6" s="11">
        <f>AVERAGE(O3:O5)</f>
        <v>0.19056666394074759</v>
      </c>
      <c r="P6" s="12">
        <f>AVERAGE(P3:P5)</f>
        <v>0.23343333105246225</v>
      </c>
    </row>
    <row r="7" spans="1:16" x14ac:dyDescent="0.3">
      <c r="A7" s="25"/>
      <c r="B7" s="25">
        <f>B6-$B$6</f>
        <v>0</v>
      </c>
      <c r="C7" s="25">
        <f t="shared" ref="C7:P7" si="1">C6-$B$6</f>
        <v>0.2914666670064131</v>
      </c>
      <c r="D7" s="25">
        <f t="shared" si="1"/>
        <v>0.30966666713356972</v>
      </c>
      <c r="E7" s="25">
        <f t="shared" si="1"/>
        <v>0.24863333875934282</v>
      </c>
      <c r="F7" s="25">
        <f t="shared" si="1"/>
        <v>0.29726667578021682</v>
      </c>
      <c r="G7" s="25">
        <f t="shared" si="1"/>
        <v>0.34680000320076942</v>
      </c>
      <c r="H7" s="25">
        <f t="shared" si="1"/>
        <v>0.35459999615947402</v>
      </c>
      <c r="I7" s="25">
        <f t="shared" si="1"/>
        <v>0.32913333550095558</v>
      </c>
      <c r="J7" s="25">
        <f t="shared" si="1"/>
        <v>0.19679999724030495</v>
      </c>
      <c r="K7" s="25">
        <f t="shared" si="1"/>
        <v>0.14096666748325032</v>
      </c>
      <c r="L7" s="25">
        <f t="shared" si="1"/>
        <v>0.10856666540106139</v>
      </c>
      <c r="M7" s="25">
        <f t="shared" si="1"/>
        <v>0.10829999918739003</v>
      </c>
      <c r="N7" s="25">
        <f t="shared" si="1"/>
        <v>0.1492666689058145</v>
      </c>
      <c r="O7" s="25">
        <f t="shared" si="1"/>
        <v>0.14863332981864613</v>
      </c>
      <c r="P7" s="25">
        <f t="shared" si="1"/>
        <v>0.19149999693036079</v>
      </c>
    </row>
    <row r="8" spans="1:16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x14ac:dyDescent="0.3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6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</row>
    <row r="11" spans="1:16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x14ac:dyDescent="0.3">
      <c r="A12" s="25"/>
      <c r="B12" s="25"/>
      <c r="C12" s="40" t="s">
        <v>4</v>
      </c>
      <c r="D12" s="41"/>
      <c r="E12" s="41"/>
      <c r="F12" s="41"/>
      <c r="G12" s="41"/>
      <c r="H12" s="41"/>
      <c r="I12" s="42"/>
      <c r="J12" s="43" t="s">
        <v>5</v>
      </c>
      <c r="K12" s="44"/>
      <c r="L12" s="44"/>
      <c r="M12" s="44"/>
      <c r="N12" s="44"/>
      <c r="O12" s="44"/>
      <c r="P12" s="45"/>
    </row>
    <row r="13" spans="1:16" x14ac:dyDescent="0.3">
      <c r="A13" s="25" t="s">
        <v>6</v>
      </c>
      <c r="B13" s="25" t="s">
        <v>1</v>
      </c>
      <c r="C13" s="19" t="s">
        <v>2</v>
      </c>
      <c r="D13" s="18">
        <v>3138</v>
      </c>
      <c r="E13" s="18">
        <v>3139</v>
      </c>
      <c r="F13" s="18">
        <v>3140</v>
      </c>
      <c r="G13" s="18">
        <v>3141</v>
      </c>
      <c r="H13" s="18">
        <v>3238</v>
      </c>
      <c r="I13" s="26">
        <v>3239</v>
      </c>
      <c r="J13" s="13" t="s">
        <v>3</v>
      </c>
      <c r="K13" s="4">
        <v>3138</v>
      </c>
      <c r="L13" s="4">
        <v>3139</v>
      </c>
      <c r="M13" s="4">
        <v>3140</v>
      </c>
      <c r="N13" s="4">
        <v>3141</v>
      </c>
      <c r="O13" s="4">
        <v>3238</v>
      </c>
      <c r="P13" s="14">
        <v>3239</v>
      </c>
    </row>
    <row r="14" spans="1:16" x14ac:dyDescent="0.3">
      <c r="A14" s="25"/>
      <c r="B14" s="15">
        <v>608</v>
      </c>
      <c r="C14" s="16">
        <v>734</v>
      </c>
      <c r="D14" s="16">
        <v>638</v>
      </c>
      <c r="E14" s="16">
        <v>37056</v>
      </c>
      <c r="F14" s="16">
        <v>22829</v>
      </c>
      <c r="G14" s="16">
        <v>50626</v>
      </c>
      <c r="H14" s="16">
        <v>44628</v>
      </c>
      <c r="I14" s="17">
        <v>46032</v>
      </c>
      <c r="J14" s="15">
        <v>573</v>
      </c>
      <c r="K14" s="16">
        <v>765</v>
      </c>
      <c r="L14" s="16">
        <v>13807</v>
      </c>
      <c r="M14" s="16">
        <v>1427</v>
      </c>
      <c r="N14" s="16">
        <v>20238</v>
      </c>
      <c r="O14" s="16">
        <v>8956</v>
      </c>
      <c r="P14" s="17">
        <v>28584</v>
      </c>
    </row>
    <row r="15" spans="1:16" x14ac:dyDescent="0.3">
      <c r="A15" s="25"/>
      <c r="B15" s="7">
        <v>571</v>
      </c>
      <c r="C15" s="8">
        <v>551</v>
      </c>
      <c r="D15" s="8">
        <v>747</v>
      </c>
      <c r="E15" s="8">
        <v>33898</v>
      </c>
      <c r="F15" s="8">
        <v>21991</v>
      </c>
      <c r="G15" s="8">
        <v>49845</v>
      </c>
      <c r="H15" s="8">
        <v>45183</v>
      </c>
      <c r="I15" s="9">
        <v>49352</v>
      </c>
      <c r="J15" s="7">
        <v>647</v>
      </c>
      <c r="K15" s="8">
        <v>602</v>
      </c>
      <c r="L15" s="8">
        <v>13895</v>
      </c>
      <c r="M15" s="8">
        <v>1605</v>
      </c>
      <c r="N15" s="8">
        <v>22258</v>
      </c>
      <c r="O15" s="8">
        <v>8047</v>
      </c>
      <c r="P15" s="9">
        <v>28930</v>
      </c>
    </row>
    <row r="16" spans="1:16" x14ac:dyDescent="0.3">
      <c r="A16" s="25"/>
      <c r="B16" s="10">
        <v>613</v>
      </c>
      <c r="C16" s="11">
        <v>740</v>
      </c>
      <c r="D16" s="11">
        <v>644</v>
      </c>
      <c r="E16" s="11">
        <v>32884</v>
      </c>
      <c r="F16" s="11">
        <v>22224</v>
      </c>
      <c r="G16" s="11">
        <v>49584</v>
      </c>
      <c r="H16" s="11">
        <v>45870</v>
      </c>
      <c r="I16" s="12">
        <v>48107</v>
      </c>
      <c r="J16" s="10">
        <v>528</v>
      </c>
      <c r="K16" s="11">
        <v>538</v>
      </c>
      <c r="L16" s="11">
        <v>14367</v>
      </c>
      <c r="M16" s="11">
        <v>1636</v>
      </c>
      <c r="N16" s="11">
        <v>20163</v>
      </c>
      <c r="O16" s="11">
        <v>8247</v>
      </c>
      <c r="P16" s="12">
        <v>29607</v>
      </c>
    </row>
    <row r="17" spans="1:16" x14ac:dyDescent="0.3">
      <c r="A17" s="25"/>
      <c r="B17" s="25">
        <f>AVERAGE(B14:B16)</f>
        <v>597.33333333333337</v>
      </c>
      <c r="C17" s="25">
        <f t="shared" ref="C17:L17" si="2">AVERAGE(C14:C16)</f>
        <v>675</v>
      </c>
      <c r="D17" s="25">
        <f t="shared" si="2"/>
        <v>676.33333333333337</v>
      </c>
      <c r="E17" s="25">
        <f t="shared" si="2"/>
        <v>34612.666666666664</v>
      </c>
      <c r="F17" s="25">
        <f t="shared" si="2"/>
        <v>22348</v>
      </c>
      <c r="G17" s="25">
        <f t="shared" si="2"/>
        <v>50018.333333333336</v>
      </c>
      <c r="H17" s="25">
        <f t="shared" si="2"/>
        <v>45227</v>
      </c>
      <c r="I17" s="25">
        <f t="shared" si="2"/>
        <v>47830.333333333336</v>
      </c>
      <c r="J17" s="25">
        <f t="shared" si="2"/>
        <v>582.66666666666663</v>
      </c>
      <c r="K17" s="25">
        <f t="shared" si="2"/>
        <v>635</v>
      </c>
      <c r="L17" s="25">
        <f t="shared" si="2"/>
        <v>14023</v>
      </c>
      <c r="M17" s="25">
        <f>AVERAGE(M14:M16)</f>
        <v>1556</v>
      </c>
      <c r="N17" s="25">
        <f>AVERAGE(N14:N16)</f>
        <v>20886.333333333332</v>
      </c>
      <c r="O17" s="25">
        <f>AVERAGE(O14:O16)</f>
        <v>8416.6666666666661</v>
      </c>
      <c r="P17" s="25">
        <f>AVERAGE(P14:P16)</f>
        <v>29040.333333333332</v>
      </c>
    </row>
    <row r="18" spans="1:16" x14ac:dyDescent="0.3">
      <c r="A18" s="25"/>
      <c r="B18" s="25"/>
      <c r="C18" s="25">
        <f>C17-$C$17</f>
        <v>0</v>
      </c>
      <c r="D18" s="25">
        <f t="shared" ref="D18:I18" si="3">D17-$C$17</f>
        <v>1.3333333333333712</v>
      </c>
      <c r="E18" s="25">
        <f t="shared" si="3"/>
        <v>33937.666666666664</v>
      </c>
      <c r="F18" s="25">
        <f t="shared" si="3"/>
        <v>21673</v>
      </c>
      <c r="G18" s="25">
        <f t="shared" si="3"/>
        <v>49343.333333333336</v>
      </c>
      <c r="H18" s="25">
        <f t="shared" si="3"/>
        <v>44552</v>
      </c>
      <c r="I18" s="25">
        <f t="shared" si="3"/>
        <v>47155.333333333336</v>
      </c>
      <c r="J18" s="25">
        <f>J17-$J$17</f>
        <v>0</v>
      </c>
      <c r="K18" s="25">
        <f t="shared" ref="K18:P18" si="4">K17-$J$17</f>
        <v>52.333333333333371</v>
      </c>
      <c r="L18" s="25">
        <f t="shared" si="4"/>
        <v>13440.333333333334</v>
      </c>
      <c r="M18" s="25">
        <f t="shared" si="4"/>
        <v>973.33333333333337</v>
      </c>
      <c r="N18" s="25">
        <f t="shared" si="4"/>
        <v>20303.666666666664</v>
      </c>
      <c r="O18" s="25">
        <f t="shared" si="4"/>
        <v>7833.9999999999991</v>
      </c>
      <c r="P18" s="25">
        <f t="shared" si="4"/>
        <v>28457.666666666664</v>
      </c>
    </row>
    <row r="19" spans="1:16" x14ac:dyDescent="0.3">
      <c r="A19" s="25" t="s">
        <v>7</v>
      </c>
      <c r="B19" s="25"/>
      <c r="C19" s="25"/>
      <c r="D19" s="25">
        <f>D18/D7</f>
        <v>4.3057050527115965</v>
      </c>
      <c r="E19" s="25">
        <f t="shared" ref="E19:P19" si="5">E18/E7</f>
        <v>136496.84646480822</v>
      </c>
      <c r="F19" s="25">
        <f t="shared" si="5"/>
        <v>72907.600366291532</v>
      </c>
      <c r="G19" s="25">
        <f t="shared" si="5"/>
        <v>142281.81337347766</v>
      </c>
      <c r="H19" s="25">
        <f t="shared" si="5"/>
        <v>125640.1592851785</v>
      </c>
      <c r="I19" s="25">
        <f t="shared" si="5"/>
        <v>143271.21639490215</v>
      </c>
      <c r="J19" s="25">
        <f t="shared" si="5"/>
        <v>0</v>
      </c>
      <c r="K19" s="25">
        <f t="shared" si="5"/>
        <v>371.24615533350556</v>
      </c>
      <c r="L19" s="25">
        <f t="shared" si="5"/>
        <v>123797.9750384959</v>
      </c>
      <c r="M19" s="25">
        <f t="shared" si="5"/>
        <v>8987.3807999683158</v>
      </c>
      <c r="N19" s="25">
        <f t="shared" si="5"/>
        <v>136022.77598542804</v>
      </c>
      <c r="O19" s="25">
        <f t="shared" si="5"/>
        <v>52706.886198126602</v>
      </c>
      <c r="P19" s="25">
        <f t="shared" si="5"/>
        <v>148604.00586332817</v>
      </c>
    </row>
    <row r="20" spans="1:16" x14ac:dyDescent="0.3">
      <c r="A20" s="25"/>
      <c r="B20" s="25"/>
      <c r="C20" s="25"/>
      <c r="D20" s="25">
        <f>D19/1000</f>
        <v>4.3057050527115963E-3</v>
      </c>
      <c r="E20" s="25">
        <f t="shared" ref="E20:P20" si="6">E19/1000</f>
        <v>136.49684646480821</v>
      </c>
      <c r="F20" s="25">
        <f t="shared" si="6"/>
        <v>72.907600366291533</v>
      </c>
      <c r="G20" s="25">
        <f t="shared" si="6"/>
        <v>142.28181337347766</v>
      </c>
      <c r="H20" s="25">
        <f t="shared" si="6"/>
        <v>125.6401592851785</v>
      </c>
      <c r="I20" s="25">
        <f t="shared" si="6"/>
        <v>143.27121639490215</v>
      </c>
      <c r="J20" s="25">
        <f t="shared" si="6"/>
        <v>0</v>
      </c>
      <c r="K20" s="25">
        <f t="shared" si="6"/>
        <v>0.37124615533350558</v>
      </c>
      <c r="L20" s="25">
        <f t="shared" si="6"/>
        <v>123.79797503849591</v>
      </c>
      <c r="M20" s="25">
        <f t="shared" si="6"/>
        <v>8.9873807999683155</v>
      </c>
      <c r="N20" s="25">
        <f t="shared" si="6"/>
        <v>136.02277598542804</v>
      </c>
      <c r="O20" s="25">
        <f t="shared" si="6"/>
        <v>52.706886198126604</v>
      </c>
      <c r="P20" s="25">
        <f t="shared" si="6"/>
        <v>148.60400586332818</v>
      </c>
    </row>
    <row r="21" spans="1:16" x14ac:dyDescent="0.3">
      <c r="A21" s="25"/>
      <c r="B21" s="25"/>
      <c r="C21" s="25"/>
      <c r="D21" s="25"/>
      <c r="E21" s="25">
        <f>E20/$E$20</f>
        <v>1</v>
      </c>
      <c r="F21" s="25">
        <f t="shared" ref="F21:I21" si="7">F20/$E$20</f>
        <v>0.53413395440669509</v>
      </c>
      <c r="G21" s="25">
        <f t="shared" si="7"/>
        <v>1.042381689090238</v>
      </c>
      <c r="H21" s="25">
        <f t="shared" si="7"/>
        <v>0.92046199263344297</v>
      </c>
      <c r="I21" s="25">
        <f t="shared" si="7"/>
        <v>1.0496302303353251</v>
      </c>
      <c r="J21" s="25"/>
      <c r="K21" s="25"/>
      <c r="L21" s="25">
        <f>L20/$L$20</f>
        <v>1</v>
      </c>
      <c r="M21" s="25">
        <f t="shared" ref="M21:P21" si="8">M20/$L$20</f>
        <v>7.2597155140652514E-2</v>
      </c>
      <c r="N21" s="25">
        <f t="shared" si="8"/>
        <v>1.0987479879467394</v>
      </c>
      <c r="O21" s="25">
        <f t="shared" si="8"/>
        <v>0.42574917870617029</v>
      </c>
      <c r="P21" s="25">
        <f t="shared" si="8"/>
        <v>1.2003750935111714</v>
      </c>
    </row>
    <row r="22" spans="1:16" x14ac:dyDescent="0.3">
      <c r="A22" s="25"/>
      <c r="B22" s="25"/>
      <c r="C22" s="25"/>
      <c r="D22" s="25"/>
      <c r="E22" s="25">
        <f>E21*100</f>
        <v>100</v>
      </c>
      <c r="F22" s="25">
        <f t="shared" ref="F22:P22" si="9">F21*100</f>
        <v>53.413395440669511</v>
      </c>
      <c r="G22" s="25">
        <f t="shared" si="9"/>
        <v>104.2381689090238</v>
      </c>
      <c r="H22" s="25">
        <f t="shared" si="9"/>
        <v>92.046199263344292</v>
      </c>
      <c r="I22" s="25">
        <f t="shared" si="9"/>
        <v>104.96302303353251</v>
      </c>
      <c r="J22" s="25"/>
      <c r="K22" s="25"/>
      <c r="L22" s="25">
        <f t="shared" si="9"/>
        <v>100</v>
      </c>
      <c r="M22" s="25">
        <f t="shared" si="9"/>
        <v>7.2597155140652516</v>
      </c>
      <c r="N22" s="25">
        <f t="shared" si="9"/>
        <v>109.87479879467395</v>
      </c>
      <c r="O22" s="25">
        <f t="shared" si="9"/>
        <v>42.574917870617028</v>
      </c>
      <c r="P22" s="25">
        <f t="shared" si="9"/>
        <v>120.03750935111714</v>
      </c>
    </row>
    <row r="23" spans="1:16" x14ac:dyDescent="0.3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</row>
    <row r="24" spans="1:16" x14ac:dyDescent="0.3">
      <c r="A24" s="55"/>
      <c r="B24" s="55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</row>
    <row r="25" spans="1:16" x14ac:dyDescent="0.3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 x14ac:dyDescent="0.3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 x14ac:dyDescent="0.3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 x14ac:dyDescent="0.3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 x14ac:dyDescent="0.3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</row>
    <row r="30" spans="1:16" x14ac:dyDescent="0.3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 x14ac:dyDescent="0.3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 x14ac:dyDescent="0.3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x14ac:dyDescent="0.3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</row>
    <row r="34" spans="1:16" x14ac:dyDescent="0.3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</row>
  </sheetData>
  <mergeCells count="6">
    <mergeCell ref="C1:I1"/>
    <mergeCell ref="J1:P1"/>
    <mergeCell ref="C12:I12"/>
    <mergeCell ref="J12:P12"/>
    <mergeCell ref="C24:I24"/>
    <mergeCell ref="J24:P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1"/>
  <sheetViews>
    <sheetView workbookViewId="0">
      <selection activeCell="J9" sqref="J9"/>
    </sheetView>
  </sheetViews>
  <sheetFormatPr defaultRowHeight="14.4" x14ac:dyDescent="0.3"/>
  <cols>
    <col min="2" max="2" width="21.5546875" customWidth="1"/>
  </cols>
  <sheetData>
    <row r="1" spans="1:18" x14ac:dyDescent="0.3">
      <c r="C1" s="49" t="s">
        <v>4</v>
      </c>
      <c r="D1" s="50"/>
      <c r="E1" s="51"/>
      <c r="F1" s="46" t="s">
        <v>5</v>
      </c>
      <c r="G1" s="47"/>
      <c r="H1" s="48"/>
    </row>
    <row r="2" spans="1:18" x14ac:dyDescent="0.3">
      <c r="C2" s="27" t="s">
        <v>12</v>
      </c>
      <c r="D2" s="29" t="s">
        <v>13</v>
      </c>
      <c r="E2" s="28" t="s">
        <v>14</v>
      </c>
      <c r="F2" s="31" t="s">
        <v>12</v>
      </c>
      <c r="G2" s="32" t="s">
        <v>13</v>
      </c>
      <c r="H2" s="33" t="s">
        <v>14</v>
      </c>
    </row>
    <row r="3" spans="1:18" x14ac:dyDescent="0.3">
      <c r="A3">
        <v>3139</v>
      </c>
      <c r="B3" t="s">
        <v>8</v>
      </c>
      <c r="C3" s="30">
        <v>100</v>
      </c>
      <c r="D3" s="30">
        <v>100</v>
      </c>
      <c r="E3" s="30">
        <v>100</v>
      </c>
      <c r="F3" s="30">
        <v>100</v>
      </c>
      <c r="G3" s="30">
        <v>100</v>
      </c>
      <c r="H3" s="30">
        <v>100</v>
      </c>
    </row>
    <row r="4" spans="1:18" x14ac:dyDescent="0.3">
      <c r="A4">
        <v>3140</v>
      </c>
      <c r="B4" s="30" t="s">
        <v>9</v>
      </c>
      <c r="C4" s="30">
        <v>53.413395440669511</v>
      </c>
      <c r="D4" s="30">
        <v>60.438198874350135</v>
      </c>
      <c r="E4" s="30">
        <v>57.116421690734064</v>
      </c>
      <c r="F4" s="30">
        <v>7.2597155140652516</v>
      </c>
      <c r="G4" s="30">
        <v>1.1797575510247094</v>
      </c>
      <c r="H4" s="30">
        <v>1.2380527559028738</v>
      </c>
    </row>
    <row r="5" spans="1:18" x14ac:dyDescent="0.3">
      <c r="A5" s="30">
        <v>3141</v>
      </c>
      <c r="B5" s="30" t="s">
        <v>10</v>
      </c>
      <c r="C5" s="30">
        <v>104.2381689090238</v>
      </c>
      <c r="D5" s="30">
        <v>116.0600887462795</v>
      </c>
      <c r="E5" s="30">
        <v>107.39636807630913</v>
      </c>
      <c r="F5" s="30">
        <v>109.87479879467395</v>
      </c>
      <c r="G5" s="30">
        <v>110.38290966309263</v>
      </c>
      <c r="H5" s="30">
        <v>109.85394572532785</v>
      </c>
    </row>
    <row r="6" spans="1:18" x14ac:dyDescent="0.3">
      <c r="A6">
        <v>3238</v>
      </c>
      <c r="B6" s="30" t="s">
        <v>11</v>
      </c>
      <c r="C6" s="30">
        <v>92.046199263344292</v>
      </c>
      <c r="D6" s="30">
        <v>102.74190112137556</v>
      </c>
      <c r="E6" s="30">
        <v>99.738564433903719</v>
      </c>
      <c r="F6" s="30">
        <v>42.574917870617028</v>
      </c>
      <c r="G6" s="30">
        <v>34.094697812932331</v>
      </c>
      <c r="H6" s="30">
        <v>37.55094227564657</v>
      </c>
    </row>
    <row r="7" spans="1:18" x14ac:dyDescent="0.3">
      <c r="A7">
        <v>3239</v>
      </c>
      <c r="B7" s="30" t="s">
        <v>11</v>
      </c>
      <c r="C7" s="30">
        <v>104.96302303353251</v>
      </c>
      <c r="D7" s="30">
        <v>105.05181409933782</v>
      </c>
      <c r="E7" s="30">
        <v>105.0546957989642</v>
      </c>
      <c r="F7" s="30">
        <v>120.03750935111714</v>
      </c>
      <c r="G7" s="30">
        <v>98.8617384376074</v>
      </c>
      <c r="H7" s="30">
        <v>110.76974072173967</v>
      </c>
    </row>
    <row r="8" spans="1:18" x14ac:dyDescent="0.3">
      <c r="N8" s="30"/>
      <c r="O8" s="30"/>
      <c r="P8" s="30"/>
      <c r="Q8" s="30"/>
      <c r="R8" s="30"/>
    </row>
    <row r="9" spans="1:18" x14ac:dyDescent="0.3">
      <c r="N9" s="30"/>
    </row>
    <row r="10" spans="1:18" x14ac:dyDescent="0.3">
      <c r="B10" s="34" t="s">
        <v>15</v>
      </c>
      <c r="C10" s="52">
        <v>1</v>
      </c>
      <c r="D10" s="52"/>
      <c r="E10" s="53">
        <v>2</v>
      </c>
      <c r="F10" s="53"/>
      <c r="G10" s="54">
        <v>3</v>
      </c>
      <c r="H10" s="54"/>
      <c r="N10" s="30"/>
    </row>
    <row r="11" spans="1:18" x14ac:dyDescent="0.3">
      <c r="B11" s="30"/>
      <c r="C11" s="35" t="s">
        <v>16</v>
      </c>
      <c r="D11" s="35" t="s">
        <v>17</v>
      </c>
      <c r="E11" s="36" t="s">
        <v>16</v>
      </c>
      <c r="F11" s="36" t="s">
        <v>17</v>
      </c>
      <c r="G11" s="37" t="s">
        <v>16</v>
      </c>
      <c r="H11" s="37" t="s">
        <v>17</v>
      </c>
      <c r="N11" s="30"/>
    </row>
    <row r="12" spans="1:18" x14ac:dyDescent="0.3">
      <c r="B12" s="38">
        <v>3139</v>
      </c>
      <c r="C12" s="39">
        <f>C3/$C3</f>
        <v>1</v>
      </c>
      <c r="D12" s="39">
        <f>F3/$C$3</f>
        <v>1</v>
      </c>
      <c r="E12" s="39">
        <f>D3/$D3</f>
        <v>1</v>
      </c>
      <c r="F12" s="39">
        <f>G3/$D3</f>
        <v>1</v>
      </c>
      <c r="G12" s="39">
        <f>E3/$E3</f>
        <v>1</v>
      </c>
      <c r="H12" s="39">
        <f>H3/$E3</f>
        <v>1</v>
      </c>
      <c r="N12" s="30"/>
    </row>
    <row r="13" spans="1:18" x14ac:dyDescent="0.3">
      <c r="B13" s="38">
        <v>3140</v>
      </c>
      <c r="C13" s="39">
        <f t="shared" ref="C13:C16" si="0">C4/$C4</f>
        <v>1</v>
      </c>
      <c r="D13" s="39">
        <f t="shared" ref="D13:D16" si="1">F4/$C$3</f>
        <v>7.2597155140652514E-2</v>
      </c>
      <c r="E13" s="39">
        <f t="shared" ref="E13:E16" si="2">D4/$D4</f>
        <v>1</v>
      </c>
      <c r="F13" s="39">
        <f t="shared" ref="F13:F16" si="3">G4/$D4</f>
        <v>1.9520064677595751E-2</v>
      </c>
      <c r="G13" s="39">
        <f t="shared" ref="G13:G16" si="4">E4/$E4</f>
        <v>1</v>
      </c>
      <c r="H13" s="39">
        <f t="shared" ref="H13:H16" si="5">H4/$E4</f>
        <v>2.1675950965669856E-2</v>
      </c>
      <c r="N13" s="30"/>
    </row>
    <row r="14" spans="1:18" x14ac:dyDescent="0.3">
      <c r="B14" s="38">
        <v>3141</v>
      </c>
      <c r="C14" s="39">
        <f t="shared" si="0"/>
        <v>1</v>
      </c>
      <c r="D14" s="39">
        <f t="shared" si="1"/>
        <v>1.0987479879467394</v>
      </c>
      <c r="E14" s="39">
        <f t="shared" si="2"/>
        <v>1</v>
      </c>
      <c r="F14" s="39">
        <f t="shared" si="3"/>
        <v>0.9510841397373232</v>
      </c>
      <c r="G14" s="39">
        <f t="shared" si="4"/>
        <v>1</v>
      </c>
      <c r="H14" s="39">
        <f t="shared" si="5"/>
        <v>1.0228832472926135</v>
      </c>
    </row>
    <row r="15" spans="1:18" x14ac:dyDescent="0.3">
      <c r="B15" s="38">
        <v>3238</v>
      </c>
      <c r="C15" s="39">
        <f t="shared" si="0"/>
        <v>1</v>
      </c>
      <c r="D15" s="39">
        <f t="shared" si="1"/>
        <v>0.42574917870617029</v>
      </c>
      <c r="E15" s="39">
        <f t="shared" si="2"/>
        <v>1</v>
      </c>
      <c r="F15" s="39">
        <f t="shared" si="3"/>
        <v>0.33184803318613004</v>
      </c>
      <c r="G15" s="39">
        <f t="shared" si="4"/>
        <v>1</v>
      </c>
      <c r="H15" s="39">
        <f t="shared" si="5"/>
        <v>0.3764937112217151</v>
      </c>
    </row>
    <row r="16" spans="1:18" x14ac:dyDescent="0.3">
      <c r="B16" s="38">
        <v>3239</v>
      </c>
      <c r="C16" s="39">
        <f t="shared" si="0"/>
        <v>1</v>
      </c>
      <c r="D16" s="39">
        <f t="shared" si="1"/>
        <v>1.2003750935111714</v>
      </c>
      <c r="E16" s="39">
        <f t="shared" si="2"/>
        <v>1</v>
      </c>
      <c r="F16" s="39">
        <f t="shared" si="3"/>
        <v>0.94107597555738509</v>
      </c>
      <c r="G16" s="39">
        <f t="shared" si="4"/>
        <v>1</v>
      </c>
      <c r="H16" s="39">
        <f t="shared" si="5"/>
        <v>1.0544006612870684</v>
      </c>
    </row>
    <row r="17" spans="7:11" x14ac:dyDescent="0.3">
      <c r="G17" s="30"/>
      <c r="J17" s="30"/>
      <c r="K17" s="30"/>
    </row>
    <row r="18" spans="7:11" x14ac:dyDescent="0.3">
      <c r="G18" s="30"/>
      <c r="J18" s="30"/>
      <c r="K18" s="30"/>
    </row>
    <row r="19" spans="7:11" x14ac:dyDescent="0.3">
      <c r="G19" s="30"/>
      <c r="J19" s="30"/>
      <c r="K19" s="30"/>
    </row>
    <row r="20" spans="7:11" x14ac:dyDescent="0.3">
      <c r="J20" s="30"/>
      <c r="K20" s="30"/>
    </row>
    <row r="21" spans="7:11" x14ac:dyDescent="0.3">
      <c r="J21" s="30"/>
      <c r="K21" s="30"/>
    </row>
  </sheetData>
  <mergeCells count="5">
    <mergeCell ref="F1:H1"/>
    <mergeCell ref="C1:E1"/>
    <mergeCell ref="C10:D10"/>
    <mergeCell ref="E10:F10"/>
    <mergeCell ref="G10:H10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rep1</vt:lpstr>
      <vt:lpstr>rep2</vt:lpstr>
      <vt:lpstr>rep3</vt:lpstr>
      <vt:lpstr>Allinone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Srimeenakshi</dc:creator>
  <cp:lastModifiedBy>Sri</cp:lastModifiedBy>
  <dcterms:created xsi:type="dcterms:W3CDTF">2021-06-18T10:37:03Z</dcterms:created>
  <dcterms:modified xsi:type="dcterms:W3CDTF">2024-08-16T13:26:43Z</dcterms:modified>
</cp:coreProperties>
</file>