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Sankaranarayanan\TECAN\TRIBE-proteinlevelmeasurement with gfp\archieve\Rrm4\"/>
    </mc:Choice>
  </mc:AlternateContent>
  <bookViews>
    <workbookView xWindow="0" yWindow="0" windowWidth="28740" windowHeight="10770"/>
  </bookViews>
  <sheets>
    <sheet name="rep1_rrm4" sheetId="4" r:id="rId1"/>
    <sheet name="rep2_rrm4" sheetId="6" r:id="rId2"/>
    <sheet name="rep3_rrm4" sheetId="8" r:id="rId3"/>
    <sheet name="cumulative_rrm4" sheetId="9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8" l="1"/>
  <c r="M16" i="8"/>
  <c r="L16" i="8"/>
  <c r="K16" i="8"/>
  <c r="K17" i="8" s="1"/>
  <c r="J16" i="8"/>
  <c r="I16" i="8"/>
  <c r="I17" i="8" s="1"/>
  <c r="H16" i="8"/>
  <c r="G16" i="8"/>
  <c r="F16" i="8"/>
  <c r="E16" i="8"/>
  <c r="D16" i="8"/>
  <c r="D17" i="8" s="1"/>
  <c r="C16" i="8"/>
  <c r="C17" i="8" s="1"/>
  <c r="B16" i="8"/>
  <c r="N6" i="8"/>
  <c r="M6" i="8"/>
  <c r="L6" i="8"/>
  <c r="K6" i="8"/>
  <c r="J6" i="8"/>
  <c r="I6" i="8"/>
  <c r="H6" i="8"/>
  <c r="G6" i="8"/>
  <c r="F6" i="8"/>
  <c r="E6" i="8"/>
  <c r="D6" i="8"/>
  <c r="C6" i="8"/>
  <c r="B6" i="8"/>
  <c r="B7" i="8" s="1"/>
  <c r="N16" i="6"/>
  <c r="M16" i="6"/>
  <c r="L16" i="6"/>
  <c r="L17" i="6" s="1"/>
  <c r="K16" i="6"/>
  <c r="K17" i="6" s="1"/>
  <c r="J16" i="6"/>
  <c r="I16" i="6"/>
  <c r="I17" i="6" s="1"/>
  <c r="H16" i="6"/>
  <c r="G16" i="6"/>
  <c r="F16" i="6"/>
  <c r="E16" i="6"/>
  <c r="E17" i="6" s="1"/>
  <c r="D16" i="6"/>
  <c r="D17" i="6" s="1"/>
  <c r="C16" i="6"/>
  <c r="C17" i="6" s="1"/>
  <c r="B16" i="6"/>
  <c r="G7" i="6"/>
  <c r="N6" i="6"/>
  <c r="M6" i="6"/>
  <c r="L6" i="6"/>
  <c r="L7" i="6" s="1"/>
  <c r="K6" i="6"/>
  <c r="K7" i="6" s="1"/>
  <c r="J6" i="6"/>
  <c r="I6" i="6"/>
  <c r="H6" i="6"/>
  <c r="H7" i="6" s="1"/>
  <c r="G6" i="6"/>
  <c r="F6" i="6"/>
  <c r="E6" i="6"/>
  <c r="D6" i="6"/>
  <c r="D7" i="6" s="1"/>
  <c r="C6" i="6"/>
  <c r="C7" i="6" s="1"/>
  <c r="B6" i="6"/>
  <c r="B7" i="6" s="1"/>
  <c r="N16" i="4"/>
  <c r="N17" i="4" s="1"/>
  <c r="M16" i="4"/>
  <c r="M17" i="4" s="1"/>
  <c r="L16" i="4"/>
  <c r="L17" i="4" s="1"/>
  <c r="K16" i="4"/>
  <c r="K17" i="4" s="1"/>
  <c r="J16" i="4"/>
  <c r="I16" i="4"/>
  <c r="I17" i="4" s="1"/>
  <c r="H16" i="4"/>
  <c r="G16" i="4"/>
  <c r="F16" i="4"/>
  <c r="F17" i="4" s="1"/>
  <c r="E16" i="4"/>
  <c r="E17" i="4" s="1"/>
  <c r="D16" i="4"/>
  <c r="D17" i="4" s="1"/>
  <c r="C16" i="4"/>
  <c r="C17" i="4" s="1"/>
  <c r="B16" i="4"/>
  <c r="N6" i="4"/>
  <c r="M6" i="4"/>
  <c r="L6" i="4"/>
  <c r="K6" i="4"/>
  <c r="K7" i="4" s="1"/>
  <c r="J6" i="4"/>
  <c r="I6" i="4"/>
  <c r="H6" i="4"/>
  <c r="G6" i="4"/>
  <c r="G7" i="4" s="1"/>
  <c r="F6" i="4"/>
  <c r="E6" i="4"/>
  <c r="D6" i="4"/>
  <c r="C6" i="4"/>
  <c r="C7" i="4" s="1"/>
  <c r="B6" i="4"/>
  <c r="B7" i="4" s="1"/>
  <c r="L17" i="8" l="1"/>
  <c r="L18" i="8" s="1"/>
  <c r="L19" i="8" s="1"/>
  <c r="E17" i="8"/>
  <c r="M17" i="8"/>
  <c r="H17" i="8"/>
  <c r="F17" i="8"/>
  <c r="F18" i="8" s="1"/>
  <c r="N17" i="8"/>
  <c r="G17" i="8"/>
  <c r="F7" i="8"/>
  <c r="C7" i="8"/>
  <c r="G7" i="8"/>
  <c r="G18" i="8" s="1"/>
  <c r="K7" i="8"/>
  <c r="K18" i="8" s="1"/>
  <c r="K19" i="8" s="1"/>
  <c r="K20" i="8" s="1"/>
  <c r="K21" i="8" s="1"/>
  <c r="J7" i="8"/>
  <c r="D7" i="8"/>
  <c r="H7" i="8"/>
  <c r="H18" i="8" s="1"/>
  <c r="L7" i="8"/>
  <c r="E7" i="8"/>
  <c r="I7" i="8"/>
  <c r="M7" i="8"/>
  <c r="M18" i="8" s="1"/>
  <c r="M19" i="8" s="1"/>
  <c r="N7" i="8"/>
  <c r="M17" i="6"/>
  <c r="M18" i="6" s="1"/>
  <c r="M19" i="6" s="1"/>
  <c r="H17" i="6"/>
  <c r="F17" i="6"/>
  <c r="N17" i="6"/>
  <c r="G17" i="6"/>
  <c r="G18" i="6" s="1"/>
  <c r="E7" i="6"/>
  <c r="I7" i="6"/>
  <c r="M7" i="6"/>
  <c r="F7" i="6"/>
  <c r="J7" i="6"/>
  <c r="N7" i="6"/>
  <c r="K18" i="6"/>
  <c r="K19" i="6" s="1"/>
  <c r="K20" i="6" s="1"/>
  <c r="K21" i="6" s="1"/>
  <c r="E18" i="6"/>
  <c r="L18" i="6"/>
  <c r="L19" i="6" s="1"/>
  <c r="H18" i="6"/>
  <c r="G17" i="4"/>
  <c r="G18" i="4" s="1"/>
  <c r="H17" i="4"/>
  <c r="J7" i="4"/>
  <c r="K18" i="4"/>
  <c r="K19" i="4" s="1"/>
  <c r="K20" i="4" s="1"/>
  <c r="K21" i="4" s="1"/>
  <c r="N7" i="4"/>
  <c r="N18" i="4" s="1"/>
  <c r="N19" i="4" s="1"/>
  <c r="D7" i="4"/>
  <c r="H7" i="4"/>
  <c r="L7" i="4"/>
  <c r="L18" i="4" s="1"/>
  <c r="L19" i="4" s="1"/>
  <c r="F7" i="4"/>
  <c r="E7" i="4"/>
  <c r="E18" i="4" s="1"/>
  <c r="I7" i="4"/>
  <c r="M7" i="4"/>
  <c r="M18" i="4" s="1"/>
  <c r="M19" i="4" s="1"/>
  <c r="M20" i="4" s="1"/>
  <c r="M21" i="4" s="1"/>
  <c r="F18" i="4"/>
  <c r="H18" i="4"/>
  <c r="E18" i="8" l="1"/>
  <c r="N18" i="8"/>
  <c r="N19" i="8" s="1"/>
  <c r="N20" i="8" s="1"/>
  <c r="N21" i="8" s="1"/>
  <c r="M20" i="8"/>
  <c r="M21" i="8" s="1"/>
  <c r="L20" i="8"/>
  <c r="L21" i="8" s="1"/>
  <c r="F18" i="6"/>
  <c r="N18" i="6"/>
  <c r="N19" i="6" s="1"/>
  <c r="N20" i="6" s="1"/>
  <c r="N21" i="6" s="1"/>
  <c r="L20" i="6"/>
  <c r="L21" i="6" s="1"/>
  <c r="M20" i="6"/>
  <c r="M21" i="6" s="1"/>
  <c r="L20" i="4"/>
  <c r="L21" i="4" s="1"/>
  <c r="N20" i="4"/>
  <c r="N21" i="4" s="1"/>
</calcChain>
</file>

<file path=xl/sharedStrings.xml><?xml version="1.0" encoding="utf-8"?>
<sst xmlns="http://schemas.openxmlformats.org/spreadsheetml/2006/main" count="73" uniqueCount="16">
  <si>
    <t>Glucose</t>
  </si>
  <si>
    <t>Arabinose</t>
  </si>
  <si>
    <t>OD600</t>
  </si>
  <si>
    <t>Blank</t>
  </si>
  <si>
    <t>AB33</t>
  </si>
  <si>
    <t>GFP</t>
  </si>
  <si>
    <t>Pcrg20-GFP</t>
  </si>
  <si>
    <t>GFP/OD600</t>
  </si>
  <si>
    <t>normalize to 100</t>
  </si>
  <si>
    <t>rrm4D</t>
  </si>
  <si>
    <t>Kat-ada-gfp</t>
  </si>
  <si>
    <t>#1</t>
  </si>
  <si>
    <t>#2</t>
  </si>
  <si>
    <t>#3</t>
  </si>
  <si>
    <t>Rrm4-gfp</t>
  </si>
  <si>
    <t>Rrm4-ada-gfp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</si>
</sst>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</cellStyleXfs>
  <cellXfs count="1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E38" sqref="E38"/>
    </sheetView>
  </sheetViews>
  <sheetFormatPr defaultRowHeight="15" x14ac:dyDescent="0.25"/>
  <sheetData>
    <row r="1" spans="1:14" x14ac:dyDescent="0.25">
      <c r="A1" s="5"/>
      <c r="B1" s="5"/>
      <c r="C1" s="15" t="s">
        <v>0</v>
      </c>
      <c r="D1" s="16"/>
      <c r="E1" s="16"/>
      <c r="F1" s="16"/>
      <c r="G1" s="16"/>
      <c r="H1" s="16"/>
      <c r="I1" s="17" t="s">
        <v>1</v>
      </c>
      <c r="J1" s="18"/>
      <c r="K1" s="18"/>
      <c r="L1" s="18"/>
      <c r="M1" s="18"/>
      <c r="N1" s="18"/>
    </row>
    <row r="2" spans="1:14" x14ac:dyDescent="0.25">
      <c r="A2" s="5" t="s">
        <v>2</v>
      </c>
      <c r="B2" s="5" t="s">
        <v>3</v>
      </c>
      <c r="C2" s="1" t="s">
        <v>4</v>
      </c>
      <c r="D2" s="2" t="s">
        <v>9</v>
      </c>
      <c r="E2" s="2" t="s">
        <v>6</v>
      </c>
      <c r="F2" s="2">
        <v>2805</v>
      </c>
      <c r="G2" s="2">
        <v>2807</v>
      </c>
      <c r="H2" s="2">
        <v>3083</v>
      </c>
      <c r="I2" s="3" t="s">
        <v>4</v>
      </c>
      <c r="J2" s="4" t="s">
        <v>9</v>
      </c>
      <c r="K2" s="4" t="s">
        <v>6</v>
      </c>
      <c r="L2" s="4">
        <v>2805</v>
      </c>
      <c r="M2" s="4">
        <v>2807</v>
      </c>
      <c r="N2" s="4">
        <v>3083</v>
      </c>
    </row>
    <row r="3" spans="1:14" x14ac:dyDescent="0.25">
      <c r="A3" s="5"/>
      <c r="B3" s="6">
        <v>4.7899998724460602E-2</v>
      </c>
      <c r="C3" s="6">
        <v>0.31540000438690186</v>
      </c>
      <c r="D3" s="6">
        <v>0.26739999651908875</v>
      </c>
      <c r="E3" s="6">
        <v>0.4074999988079071</v>
      </c>
      <c r="F3" s="6">
        <v>0.34380000829696655</v>
      </c>
      <c r="G3" s="6">
        <v>0.34689998626708984</v>
      </c>
      <c r="H3" s="6">
        <v>0.31110000610351563</v>
      </c>
      <c r="I3" s="6">
        <v>0.24860000610351563</v>
      </c>
      <c r="J3" s="6">
        <v>0.29240000247955322</v>
      </c>
      <c r="K3" s="6">
        <v>0.1793999969959259</v>
      </c>
      <c r="L3" s="6">
        <v>0.15600000321865082</v>
      </c>
      <c r="M3" s="6">
        <v>0.17839999496936798</v>
      </c>
      <c r="N3" s="7">
        <v>0.19230000674724579</v>
      </c>
    </row>
    <row r="4" spans="1:14" x14ac:dyDescent="0.25">
      <c r="A4" s="5"/>
      <c r="B4" s="6">
        <v>4.3299999088048935E-2</v>
      </c>
      <c r="C4" s="6">
        <v>0.31549999117851257</v>
      </c>
      <c r="D4" s="6">
        <v>0.25990000367164612</v>
      </c>
      <c r="E4" s="6">
        <v>0.37729999423027039</v>
      </c>
      <c r="F4" s="6">
        <v>0.30910000205039978</v>
      </c>
      <c r="G4" s="6">
        <v>0.35609999299049377</v>
      </c>
      <c r="H4" s="6">
        <v>0.26669999957084656</v>
      </c>
      <c r="I4" s="6">
        <v>0.2370000034570694</v>
      </c>
      <c r="J4" s="6">
        <v>0.31520000100135803</v>
      </c>
      <c r="K4" s="6">
        <v>0.18659999966621399</v>
      </c>
      <c r="L4" s="6">
        <v>0.1695999950170517</v>
      </c>
      <c r="M4" s="6">
        <v>0.20379999279975891</v>
      </c>
      <c r="N4" s="7">
        <v>0.21040000021457672</v>
      </c>
    </row>
    <row r="5" spans="1:14" x14ac:dyDescent="0.25">
      <c r="A5" s="5"/>
      <c r="B5" s="6">
        <v>4.4700000435113907E-2</v>
      </c>
      <c r="C5" s="6">
        <v>0.36390000581741333</v>
      </c>
      <c r="D5" s="6">
        <v>0.26949998736381531</v>
      </c>
      <c r="E5" s="6">
        <v>0.4025999903678894</v>
      </c>
      <c r="F5" s="6">
        <v>0.32190001010894775</v>
      </c>
      <c r="G5" s="6">
        <v>0.32690000534057617</v>
      </c>
      <c r="H5" s="6">
        <v>0.25940001010894775</v>
      </c>
      <c r="I5" s="6">
        <v>0.23479999601840973</v>
      </c>
      <c r="J5" s="6">
        <v>0.3296000063419342</v>
      </c>
      <c r="K5" s="6">
        <v>0.15680000185966492</v>
      </c>
      <c r="L5" s="6">
        <v>0.16590000689029694</v>
      </c>
      <c r="M5" s="6">
        <v>0.14560000598430634</v>
      </c>
      <c r="N5" s="7">
        <v>0.21089999377727509</v>
      </c>
    </row>
    <row r="6" spans="1:14" x14ac:dyDescent="0.25">
      <c r="A6" s="5"/>
      <c r="B6" s="5">
        <f>AVERAGE(B3:B5)</f>
        <v>4.5299999415874481E-2</v>
      </c>
      <c r="C6" s="5">
        <f t="shared" ref="C6:N6" si="0">AVERAGE(C3:C5)</f>
        <v>0.33160000046094257</v>
      </c>
      <c r="D6" s="5">
        <f t="shared" si="0"/>
        <v>0.26559999585151672</v>
      </c>
      <c r="E6" s="5">
        <f t="shared" si="0"/>
        <v>0.39579999446868896</v>
      </c>
      <c r="F6" s="5">
        <f t="shared" si="0"/>
        <v>0.32493334015210468</v>
      </c>
      <c r="G6" s="5">
        <f t="shared" si="0"/>
        <v>0.34329999486605328</v>
      </c>
      <c r="H6" s="5">
        <f t="shared" si="0"/>
        <v>0.27906667192776996</v>
      </c>
      <c r="I6" s="5">
        <f t="shared" si="0"/>
        <v>0.24013333519299826</v>
      </c>
      <c r="J6" s="5">
        <f t="shared" si="0"/>
        <v>0.3124000032742818</v>
      </c>
      <c r="K6" s="5">
        <f t="shared" si="0"/>
        <v>0.17426666617393494</v>
      </c>
      <c r="L6" s="5">
        <f t="shared" si="0"/>
        <v>0.16383333504199982</v>
      </c>
      <c r="M6" s="5">
        <f t="shared" si="0"/>
        <v>0.17593333125114441</v>
      </c>
      <c r="N6" s="5">
        <f t="shared" si="0"/>
        <v>0.20453333357969919</v>
      </c>
    </row>
    <row r="7" spans="1:14" x14ac:dyDescent="0.25">
      <c r="A7" s="5"/>
      <c r="B7" s="5">
        <f>B6-$B$6</f>
        <v>0</v>
      </c>
      <c r="C7" s="5">
        <f t="shared" ref="C7:N7" si="1">C6-$B$6</f>
        <v>0.28630000104506809</v>
      </c>
      <c r="D7" s="5">
        <f t="shared" si="1"/>
        <v>0.22029999643564224</v>
      </c>
      <c r="E7" s="5">
        <f t="shared" si="1"/>
        <v>0.35049999505281448</v>
      </c>
      <c r="F7" s="5">
        <f t="shared" si="1"/>
        <v>0.2796333407362302</v>
      </c>
      <c r="G7" s="5">
        <f t="shared" si="1"/>
        <v>0.2979999954501788</v>
      </c>
      <c r="H7" s="5">
        <f t="shared" si="1"/>
        <v>0.23376667251189548</v>
      </c>
      <c r="I7" s="5">
        <f t="shared" si="1"/>
        <v>0.19483333577712378</v>
      </c>
      <c r="J7" s="5">
        <f t="shared" si="1"/>
        <v>0.26710000385840732</v>
      </c>
      <c r="K7" s="5">
        <f t="shared" si="1"/>
        <v>0.12896666675806046</v>
      </c>
      <c r="L7" s="5">
        <f t="shared" si="1"/>
        <v>0.11853333562612534</v>
      </c>
      <c r="M7" s="5">
        <f t="shared" si="1"/>
        <v>0.13063333183526993</v>
      </c>
      <c r="N7" s="5">
        <f t="shared" si="1"/>
        <v>0.15923333416382471</v>
      </c>
    </row>
    <row r="8" spans="1:14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x14ac:dyDescent="0.25">
      <c r="A11" s="5"/>
      <c r="B11" s="5"/>
      <c r="C11" s="15" t="s">
        <v>0</v>
      </c>
      <c r="D11" s="16"/>
      <c r="E11" s="16"/>
      <c r="F11" s="16"/>
      <c r="G11" s="16"/>
      <c r="H11" s="16"/>
      <c r="I11" s="17" t="s">
        <v>1</v>
      </c>
      <c r="J11" s="18"/>
      <c r="K11" s="18"/>
      <c r="L11" s="18"/>
      <c r="M11" s="18"/>
      <c r="N11" s="18"/>
    </row>
    <row r="12" spans="1:14" x14ac:dyDescent="0.25">
      <c r="A12" s="5" t="s">
        <v>5</v>
      </c>
      <c r="B12" s="5" t="s">
        <v>3</v>
      </c>
      <c r="C12" s="1" t="s">
        <v>4</v>
      </c>
      <c r="D12" s="2" t="s">
        <v>9</v>
      </c>
      <c r="E12" s="2" t="s">
        <v>6</v>
      </c>
      <c r="F12" s="2">
        <v>2805</v>
      </c>
      <c r="G12" s="2">
        <v>2807</v>
      </c>
      <c r="H12" s="2">
        <v>3083</v>
      </c>
      <c r="I12" s="3" t="s">
        <v>4</v>
      </c>
      <c r="J12" s="4" t="s">
        <v>9</v>
      </c>
      <c r="K12" s="4" t="s">
        <v>6</v>
      </c>
      <c r="L12" s="4">
        <v>2805</v>
      </c>
      <c r="M12" s="4">
        <v>2807</v>
      </c>
      <c r="N12" s="4">
        <v>3083</v>
      </c>
    </row>
    <row r="13" spans="1:14" x14ac:dyDescent="0.25">
      <c r="A13" s="5"/>
      <c r="B13" s="8">
        <v>5606</v>
      </c>
      <c r="C13" s="8">
        <v>6083</v>
      </c>
      <c r="D13" s="8">
        <v>5566</v>
      </c>
      <c r="E13" s="8">
        <v>6614</v>
      </c>
      <c r="F13" s="8">
        <v>5834</v>
      </c>
      <c r="G13" s="8">
        <v>6645</v>
      </c>
      <c r="H13" s="8">
        <v>5218</v>
      </c>
      <c r="I13" s="8">
        <v>6054</v>
      </c>
      <c r="J13" s="8">
        <v>6026</v>
      </c>
      <c r="K13" s="8">
        <v>13276</v>
      </c>
      <c r="L13" s="8">
        <v>7441</v>
      </c>
      <c r="M13" s="8">
        <v>39544</v>
      </c>
      <c r="N13" s="9">
        <v>17165</v>
      </c>
    </row>
    <row r="14" spans="1:14" x14ac:dyDescent="0.25">
      <c r="A14" s="5"/>
      <c r="B14" s="8">
        <v>5586</v>
      </c>
      <c r="C14" s="8">
        <v>6143</v>
      </c>
      <c r="D14" s="8">
        <v>5820</v>
      </c>
      <c r="E14" s="8">
        <v>6289</v>
      </c>
      <c r="F14" s="8">
        <v>5772</v>
      </c>
      <c r="G14" s="8">
        <v>5774</v>
      </c>
      <c r="H14" s="8">
        <v>5435</v>
      </c>
      <c r="I14" s="8">
        <v>5714</v>
      </c>
      <c r="J14" s="8">
        <v>6174</v>
      </c>
      <c r="K14" s="8">
        <v>12596</v>
      </c>
      <c r="L14" s="8">
        <v>7344</v>
      </c>
      <c r="M14" s="8">
        <v>42272</v>
      </c>
      <c r="N14" s="9">
        <v>18794</v>
      </c>
    </row>
    <row r="15" spans="1:14" x14ac:dyDescent="0.25">
      <c r="A15" s="5"/>
      <c r="B15" s="8">
        <v>6323</v>
      </c>
      <c r="C15" s="8">
        <v>5718</v>
      </c>
      <c r="D15" s="8">
        <v>5530</v>
      </c>
      <c r="E15" s="8">
        <v>6807</v>
      </c>
      <c r="F15" s="8">
        <v>5683</v>
      </c>
      <c r="G15" s="8">
        <v>5883</v>
      </c>
      <c r="H15" s="8">
        <v>5400</v>
      </c>
      <c r="I15" s="8">
        <v>5712</v>
      </c>
      <c r="J15" s="8">
        <v>6139</v>
      </c>
      <c r="K15" s="8">
        <v>11495</v>
      </c>
      <c r="L15" s="8">
        <v>7109</v>
      </c>
      <c r="M15" s="8">
        <v>33602</v>
      </c>
      <c r="N15" s="9">
        <v>18862</v>
      </c>
    </row>
    <row r="16" spans="1:14" x14ac:dyDescent="0.25">
      <c r="A16" s="5"/>
      <c r="B16" s="5">
        <f>AVERAGE(B13:B15)</f>
        <v>5838.333333333333</v>
      </c>
      <c r="C16" s="5">
        <f t="shared" ref="C16:K16" si="2">AVERAGE(C13:C15)</f>
        <v>5981.333333333333</v>
      </c>
      <c r="D16" s="5">
        <f t="shared" si="2"/>
        <v>5638.666666666667</v>
      </c>
      <c r="E16" s="5">
        <f t="shared" si="2"/>
        <v>6570</v>
      </c>
      <c r="F16" s="5">
        <f t="shared" si="2"/>
        <v>5763</v>
      </c>
      <c r="G16" s="5">
        <f t="shared" si="2"/>
        <v>6100.666666666667</v>
      </c>
      <c r="H16" s="5">
        <f t="shared" si="2"/>
        <v>5351</v>
      </c>
      <c r="I16" s="5">
        <f t="shared" si="2"/>
        <v>5826.666666666667</v>
      </c>
      <c r="J16" s="5">
        <f t="shared" si="2"/>
        <v>6113</v>
      </c>
      <c r="K16" s="5">
        <f t="shared" si="2"/>
        <v>12455.666666666666</v>
      </c>
      <c r="L16" s="5">
        <f>AVERAGE(L13:L15)</f>
        <v>7298</v>
      </c>
      <c r="M16" s="5">
        <f>AVERAGE(M13:M15)</f>
        <v>38472.666666666664</v>
      </c>
      <c r="N16" s="5">
        <f>AVERAGE(N13:N15)</f>
        <v>18273.666666666668</v>
      </c>
    </row>
    <row r="17" spans="1:14" x14ac:dyDescent="0.25">
      <c r="A17" s="5"/>
      <c r="B17" s="5"/>
      <c r="C17" s="5">
        <f>C16-$C$16</f>
        <v>0</v>
      </c>
      <c r="D17" s="5">
        <f>D16-$D$16</f>
        <v>0</v>
      </c>
      <c r="E17" s="5">
        <f>E16-$C$16</f>
        <v>588.66666666666697</v>
      </c>
      <c r="F17" s="5">
        <f>F16-$D$16</f>
        <v>124.33333333333303</v>
      </c>
      <c r="G17" s="5">
        <f t="shared" ref="G17:H17" si="3">G16-$D$16</f>
        <v>462</v>
      </c>
      <c r="H17" s="5">
        <f t="shared" si="3"/>
        <v>-287.66666666666697</v>
      </c>
      <c r="I17" s="5">
        <f>I16-$I$16</f>
        <v>0</v>
      </c>
      <c r="J17" s="5"/>
      <c r="K17" s="5">
        <f t="shared" ref="K17:N17" si="4">K16-$I$16</f>
        <v>6628.9999999999991</v>
      </c>
      <c r="L17" s="5">
        <f t="shared" si="4"/>
        <v>1471.333333333333</v>
      </c>
      <c r="M17" s="5">
        <f t="shared" si="4"/>
        <v>32645.999999999996</v>
      </c>
      <c r="N17" s="5">
        <f t="shared" si="4"/>
        <v>12447</v>
      </c>
    </row>
    <row r="18" spans="1:14" x14ac:dyDescent="0.25">
      <c r="A18" s="5" t="s">
        <v>7</v>
      </c>
      <c r="B18" s="5"/>
      <c r="C18" s="5"/>
      <c r="D18" s="5"/>
      <c r="E18" s="5">
        <f>E17/E7</f>
        <v>1679.5054920841433</v>
      </c>
      <c r="F18" s="5">
        <f t="shared" ref="F18:N18" si="5">F17/F7</f>
        <v>444.62986068107296</v>
      </c>
      <c r="G18" s="5">
        <f t="shared" si="5"/>
        <v>1550.3355941400998</v>
      </c>
      <c r="H18" s="5">
        <f t="shared" si="5"/>
        <v>-1230.5717644675321</v>
      </c>
      <c r="I18" s="5"/>
      <c r="J18" s="5"/>
      <c r="K18" s="5">
        <f t="shared" si="5"/>
        <v>51400.878743620662</v>
      </c>
      <c r="L18" s="5">
        <f t="shared" si="5"/>
        <v>12412.823156973944</v>
      </c>
      <c r="M18" s="5">
        <f t="shared" si="5"/>
        <v>249905.59102608639</v>
      </c>
      <c r="N18" s="5">
        <f t="shared" si="5"/>
        <v>78168.306060803196</v>
      </c>
    </row>
    <row r="19" spans="1:14" x14ac:dyDescent="0.25">
      <c r="A19" s="5" t="s">
        <v>8</v>
      </c>
      <c r="B19" s="5"/>
      <c r="C19" s="5"/>
      <c r="D19" s="5"/>
      <c r="E19" s="5"/>
      <c r="F19" s="5"/>
      <c r="G19" s="5"/>
      <c r="H19" s="5"/>
      <c r="I19" s="5"/>
      <c r="J19" s="5"/>
      <c r="K19" s="5">
        <f>K18/1000</f>
        <v>51.400878743620659</v>
      </c>
      <c r="L19" s="5">
        <f t="shared" ref="L19:N19" si="6">L18/1000</f>
        <v>12.412823156973944</v>
      </c>
      <c r="M19" s="5">
        <f t="shared" si="6"/>
        <v>249.9055910260864</v>
      </c>
      <c r="N19" s="5">
        <f t="shared" si="6"/>
        <v>78.168306060803189</v>
      </c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>
        <f>K19/$K$19</f>
        <v>1</v>
      </c>
      <c r="L20" s="5">
        <f t="shared" ref="L20:N20" si="7">L19/$K$19</f>
        <v>0.24149048538425025</v>
      </c>
      <c r="M20" s="5">
        <f t="shared" si="7"/>
        <v>4.8618933593056921</v>
      </c>
      <c r="N20" s="5">
        <f t="shared" si="7"/>
        <v>1.5207581654526601</v>
      </c>
    </row>
    <row r="21" spans="1:14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>
        <f>K20*100</f>
        <v>100</v>
      </c>
      <c r="L21" s="5">
        <f t="shared" ref="L21:N21" si="8">L20*100</f>
        <v>24.149048538425024</v>
      </c>
      <c r="M21" s="5">
        <f t="shared" si="8"/>
        <v>486.1893359305692</v>
      </c>
      <c r="N21" s="5">
        <f t="shared" si="8"/>
        <v>152.07581654526601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K21" sqref="K21:N21"/>
    </sheetView>
  </sheetViews>
  <sheetFormatPr defaultRowHeight="15" x14ac:dyDescent="0.25"/>
  <sheetData>
    <row r="1" spans="1:18" x14ac:dyDescent="0.25">
      <c r="A1" s="10"/>
      <c r="B1" s="10"/>
      <c r="C1" s="15" t="s">
        <v>0</v>
      </c>
      <c r="D1" s="16"/>
      <c r="E1" s="16"/>
      <c r="F1" s="16"/>
      <c r="G1" s="16"/>
      <c r="H1" s="16"/>
      <c r="I1" s="17" t="s">
        <v>1</v>
      </c>
      <c r="J1" s="18"/>
      <c r="K1" s="18"/>
      <c r="L1" s="18"/>
      <c r="M1" s="18"/>
      <c r="N1" s="18"/>
    </row>
    <row r="2" spans="1:18" x14ac:dyDescent="0.25">
      <c r="A2" s="10" t="s">
        <v>2</v>
      </c>
      <c r="B2" s="10" t="s">
        <v>3</v>
      </c>
      <c r="C2" s="1" t="s">
        <v>4</v>
      </c>
      <c r="D2" s="2" t="s">
        <v>9</v>
      </c>
      <c r="E2" s="2" t="s">
        <v>6</v>
      </c>
      <c r="F2" s="2">
        <v>2805</v>
      </c>
      <c r="G2" s="2">
        <v>2807</v>
      </c>
      <c r="H2" s="2">
        <v>3083</v>
      </c>
      <c r="I2" s="3" t="s">
        <v>4</v>
      </c>
      <c r="J2" s="4" t="s">
        <v>9</v>
      </c>
      <c r="K2" s="4" t="s">
        <v>6</v>
      </c>
      <c r="L2" s="4">
        <v>2805</v>
      </c>
      <c r="M2" s="4">
        <v>2807</v>
      </c>
      <c r="N2" s="4">
        <v>3083</v>
      </c>
    </row>
    <row r="3" spans="1:18" x14ac:dyDescent="0.25">
      <c r="A3" s="10"/>
      <c r="B3" s="11">
        <v>4.7800000756978989E-2</v>
      </c>
      <c r="C3" s="11">
        <v>0.27979999780654907</v>
      </c>
      <c r="D3" s="11">
        <v>0.32910001277923584</v>
      </c>
      <c r="E3" s="11">
        <v>0.25429999828338623</v>
      </c>
      <c r="F3" s="11">
        <v>0.42649999260902405</v>
      </c>
      <c r="G3" s="11">
        <v>0.4244999885559082</v>
      </c>
      <c r="H3" s="11">
        <v>0.22370000183582306</v>
      </c>
      <c r="I3" s="11">
        <v>0.33539998531341553</v>
      </c>
      <c r="J3" s="11">
        <v>0.28610000014305115</v>
      </c>
      <c r="K3" s="11">
        <v>0.31929999589920044</v>
      </c>
      <c r="L3" s="11">
        <v>0.25060001015663147</v>
      </c>
      <c r="M3" s="11">
        <v>0.28130000829696655</v>
      </c>
      <c r="N3" s="12">
        <v>0.2093999981880188</v>
      </c>
    </row>
    <row r="4" spans="1:18" x14ac:dyDescent="0.25">
      <c r="A4" s="10"/>
      <c r="B4" s="11">
        <v>4.9400001764297485E-2</v>
      </c>
      <c r="C4" s="11">
        <v>0.23939999938011169</v>
      </c>
      <c r="D4" s="11">
        <v>0.31020000576972961</v>
      </c>
      <c r="E4" s="11">
        <v>0.25040000677108765</v>
      </c>
      <c r="F4" s="11">
        <v>0.40569999814033508</v>
      </c>
      <c r="G4" s="11">
        <v>0.41290000081062317</v>
      </c>
      <c r="H4" s="11">
        <v>0.2085999995470047</v>
      </c>
      <c r="I4" s="11">
        <v>0.30709999799728394</v>
      </c>
      <c r="J4" s="11">
        <v>0.2768000066280365</v>
      </c>
      <c r="K4" s="11">
        <v>0.30019998550415039</v>
      </c>
      <c r="L4" s="11">
        <v>0.23340000212192535</v>
      </c>
      <c r="M4" s="11">
        <v>0.2671000063419342</v>
      </c>
      <c r="N4" s="12">
        <v>0.21130000054836273</v>
      </c>
    </row>
    <row r="5" spans="1:18" x14ac:dyDescent="0.25">
      <c r="A5" s="10"/>
      <c r="B5" s="11">
        <v>4.7699999064207077E-2</v>
      </c>
      <c r="C5" s="11">
        <v>0.24060000479221344</v>
      </c>
      <c r="D5" s="11">
        <v>0.3174000084400177</v>
      </c>
      <c r="E5" s="11">
        <v>0.24740000069141388</v>
      </c>
      <c r="F5" s="11">
        <v>0.3970000147819519</v>
      </c>
      <c r="G5" s="11">
        <v>0.41600000858306885</v>
      </c>
      <c r="H5" s="11">
        <v>0.21960000693798065</v>
      </c>
      <c r="I5" s="11">
        <v>0.31470000743865967</v>
      </c>
      <c r="J5" s="11">
        <v>0.27480000257492065</v>
      </c>
      <c r="K5" s="11">
        <v>0.29609999060630798</v>
      </c>
      <c r="L5" s="11">
        <v>0.24060000479221344</v>
      </c>
      <c r="M5" s="11">
        <v>0.26550000905990601</v>
      </c>
      <c r="N5" s="12">
        <v>0.21080000698566437</v>
      </c>
    </row>
    <row r="6" spans="1:18" x14ac:dyDescent="0.25">
      <c r="A6" s="10"/>
      <c r="B6" s="10">
        <f>AVERAGE(B3:B5)</f>
        <v>4.8300000528494515E-2</v>
      </c>
      <c r="C6" s="10">
        <f t="shared" ref="C6:N6" si="0">AVERAGE(C3:C5)</f>
        <v>0.25326666732629138</v>
      </c>
      <c r="D6" s="10">
        <f t="shared" si="0"/>
        <v>0.3189000089963277</v>
      </c>
      <c r="E6" s="10">
        <f t="shared" si="0"/>
        <v>0.2507000019152959</v>
      </c>
      <c r="F6" s="10">
        <f t="shared" si="0"/>
        <v>0.4097333351771037</v>
      </c>
      <c r="G6" s="10">
        <f t="shared" si="0"/>
        <v>0.41779999931653339</v>
      </c>
      <c r="H6" s="10">
        <f t="shared" si="0"/>
        <v>0.21730000277360281</v>
      </c>
      <c r="I6" s="10">
        <f t="shared" si="0"/>
        <v>0.31906666358311969</v>
      </c>
      <c r="J6" s="10">
        <f t="shared" si="0"/>
        <v>0.27923333644866943</v>
      </c>
      <c r="K6" s="10">
        <f t="shared" si="0"/>
        <v>0.30519999066988629</v>
      </c>
      <c r="L6" s="10">
        <f t="shared" si="0"/>
        <v>0.24153333902359009</v>
      </c>
      <c r="M6" s="10">
        <f t="shared" si="0"/>
        <v>0.27130000789960224</v>
      </c>
      <c r="N6" s="10">
        <f t="shared" si="0"/>
        <v>0.21050000190734863</v>
      </c>
    </row>
    <row r="7" spans="1:18" x14ac:dyDescent="0.25">
      <c r="A7" s="10"/>
      <c r="B7" s="10">
        <f>B6-$B$6</f>
        <v>0</v>
      </c>
      <c r="C7" s="10">
        <f t="shared" ref="C7:N7" si="1">C6-$B$6</f>
        <v>0.20496666679779688</v>
      </c>
      <c r="D7" s="10">
        <f t="shared" si="1"/>
        <v>0.27060000846783316</v>
      </c>
      <c r="E7" s="10">
        <f t="shared" si="1"/>
        <v>0.20240000138680139</v>
      </c>
      <c r="F7" s="10">
        <f t="shared" si="1"/>
        <v>0.36143333464860916</v>
      </c>
      <c r="G7" s="10">
        <f t="shared" si="1"/>
        <v>0.36949999878803885</v>
      </c>
      <c r="H7" s="10">
        <f t="shared" si="1"/>
        <v>0.16900000224510831</v>
      </c>
      <c r="I7" s="10">
        <f t="shared" si="1"/>
        <v>0.27076666305462516</v>
      </c>
      <c r="J7" s="10">
        <f t="shared" si="1"/>
        <v>0.23093333592017493</v>
      </c>
      <c r="K7" s="10">
        <f t="shared" si="1"/>
        <v>0.25689999014139175</v>
      </c>
      <c r="L7" s="10">
        <f t="shared" si="1"/>
        <v>0.19323333849509558</v>
      </c>
      <c r="M7" s="10">
        <f t="shared" si="1"/>
        <v>0.22300000737110773</v>
      </c>
      <c r="N7" s="10">
        <f t="shared" si="1"/>
        <v>0.16220000137885413</v>
      </c>
    </row>
    <row r="8" spans="1:1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P8" s="12"/>
      <c r="Q8" s="12"/>
      <c r="R8" s="12"/>
    </row>
    <row r="9" spans="1:1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8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8" x14ac:dyDescent="0.25">
      <c r="A11" s="10"/>
      <c r="B11" s="10"/>
      <c r="C11" s="15" t="s">
        <v>0</v>
      </c>
      <c r="D11" s="16"/>
      <c r="E11" s="16"/>
      <c r="F11" s="16"/>
      <c r="G11" s="16"/>
      <c r="H11" s="16"/>
      <c r="I11" s="17" t="s">
        <v>1</v>
      </c>
      <c r="J11" s="18"/>
      <c r="K11" s="18"/>
      <c r="L11" s="18"/>
      <c r="M11" s="18"/>
      <c r="N11" s="18"/>
    </row>
    <row r="12" spans="1:18" x14ac:dyDescent="0.25">
      <c r="A12" s="10" t="s">
        <v>5</v>
      </c>
      <c r="B12" s="10" t="s">
        <v>3</v>
      </c>
      <c r="C12" s="1" t="s">
        <v>4</v>
      </c>
      <c r="D12" s="2" t="s">
        <v>9</v>
      </c>
      <c r="E12" s="2" t="s">
        <v>6</v>
      </c>
      <c r="F12" s="2">
        <v>2805</v>
      </c>
      <c r="G12" s="2">
        <v>2807</v>
      </c>
      <c r="H12" s="2">
        <v>3083</v>
      </c>
      <c r="I12" s="3" t="s">
        <v>4</v>
      </c>
      <c r="J12" s="4" t="s">
        <v>9</v>
      </c>
      <c r="K12" s="4" t="s">
        <v>6</v>
      </c>
      <c r="L12" s="4">
        <v>2805</v>
      </c>
      <c r="M12" s="4">
        <v>2807</v>
      </c>
      <c r="N12" s="4">
        <v>3083</v>
      </c>
    </row>
    <row r="13" spans="1:18" x14ac:dyDescent="0.25">
      <c r="A13" s="10"/>
      <c r="B13" s="13">
        <v>5116</v>
      </c>
      <c r="C13" s="13">
        <v>5741</v>
      </c>
      <c r="D13" s="13">
        <v>5747</v>
      </c>
      <c r="E13" s="13">
        <v>5102</v>
      </c>
      <c r="F13" s="13">
        <v>5834</v>
      </c>
      <c r="G13" s="13">
        <v>5990</v>
      </c>
      <c r="H13" s="13">
        <v>5103</v>
      </c>
      <c r="I13" s="13">
        <v>5499</v>
      </c>
      <c r="J13" s="13">
        <v>5331</v>
      </c>
      <c r="K13" s="13">
        <v>13154</v>
      </c>
      <c r="L13" s="13">
        <v>8701</v>
      </c>
      <c r="M13" s="13">
        <v>43964</v>
      </c>
      <c r="N13" s="14">
        <v>16335</v>
      </c>
    </row>
    <row r="14" spans="1:18" x14ac:dyDescent="0.25">
      <c r="A14" s="10"/>
      <c r="B14" s="13">
        <v>4898</v>
      </c>
      <c r="C14" s="13">
        <v>5340</v>
      </c>
      <c r="D14" s="13">
        <v>5461</v>
      </c>
      <c r="E14" s="13">
        <v>5251</v>
      </c>
      <c r="F14" s="13">
        <v>5976</v>
      </c>
      <c r="G14" s="13">
        <v>6207</v>
      </c>
      <c r="H14" s="13">
        <v>5327</v>
      </c>
      <c r="I14" s="13">
        <v>5372</v>
      </c>
      <c r="J14" s="13">
        <v>5849</v>
      </c>
      <c r="K14" s="13">
        <v>12602</v>
      </c>
      <c r="L14" s="13">
        <v>8290</v>
      </c>
      <c r="M14" s="13">
        <v>43118</v>
      </c>
      <c r="N14" s="14">
        <v>16873</v>
      </c>
      <c r="P14" s="14"/>
      <c r="Q14" s="14"/>
      <c r="R14" s="14"/>
    </row>
    <row r="15" spans="1:18" x14ac:dyDescent="0.25">
      <c r="A15" s="10"/>
      <c r="B15" s="13">
        <v>4840</v>
      </c>
      <c r="C15" s="13">
        <v>5335</v>
      </c>
      <c r="D15" s="13">
        <v>5536</v>
      </c>
      <c r="E15" s="13">
        <v>4852</v>
      </c>
      <c r="F15" s="13">
        <v>5797</v>
      </c>
      <c r="G15" s="13">
        <v>5910</v>
      </c>
      <c r="H15" s="13">
        <v>5216</v>
      </c>
      <c r="I15" s="13">
        <v>5481</v>
      </c>
      <c r="J15" s="13">
        <v>5144</v>
      </c>
      <c r="K15" s="13">
        <v>13206</v>
      </c>
      <c r="L15" s="13">
        <v>8375</v>
      </c>
      <c r="M15" s="13">
        <v>42380</v>
      </c>
      <c r="N15" s="14">
        <v>16512</v>
      </c>
    </row>
    <row r="16" spans="1:18" x14ac:dyDescent="0.25">
      <c r="A16" s="10"/>
      <c r="B16" s="10">
        <f>AVERAGE(B13:B15)</f>
        <v>4951.333333333333</v>
      </c>
      <c r="C16" s="10">
        <f t="shared" ref="C16:K16" si="2">AVERAGE(C13:C15)</f>
        <v>5472</v>
      </c>
      <c r="D16" s="10">
        <f t="shared" si="2"/>
        <v>5581.333333333333</v>
      </c>
      <c r="E16" s="10">
        <f t="shared" si="2"/>
        <v>5068.333333333333</v>
      </c>
      <c r="F16" s="10">
        <f t="shared" si="2"/>
        <v>5869</v>
      </c>
      <c r="G16" s="10">
        <f t="shared" si="2"/>
        <v>6035.666666666667</v>
      </c>
      <c r="H16" s="10">
        <f t="shared" si="2"/>
        <v>5215.333333333333</v>
      </c>
      <c r="I16" s="10">
        <f t="shared" si="2"/>
        <v>5450.666666666667</v>
      </c>
      <c r="J16" s="10">
        <f t="shared" si="2"/>
        <v>5441.333333333333</v>
      </c>
      <c r="K16" s="10">
        <f t="shared" si="2"/>
        <v>12987.333333333334</v>
      </c>
      <c r="L16" s="10">
        <f>AVERAGE(L13:L15)</f>
        <v>8455.3333333333339</v>
      </c>
      <c r="M16" s="10">
        <f>AVERAGE(M13:M15)</f>
        <v>43154</v>
      </c>
      <c r="N16" s="10">
        <f>AVERAGE(N13:N15)</f>
        <v>16573.333333333332</v>
      </c>
    </row>
    <row r="17" spans="1:14" x14ac:dyDescent="0.25">
      <c r="A17" s="10"/>
      <c r="B17" s="10"/>
      <c r="C17" s="10">
        <f>C16-$C$16</f>
        <v>0</v>
      </c>
      <c r="D17" s="10">
        <f>D16-$D$16</f>
        <v>0</v>
      </c>
      <c r="E17" s="10">
        <f>E16-$C$16</f>
        <v>-403.66666666666697</v>
      </c>
      <c r="F17" s="10">
        <f>F16-$D$16</f>
        <v>287.66666666666697</v>
      </c>
      <c r="G17" s="10">
        <f t="shared" ref="G17:H17" si="3">G16-$D$16</f>
        <v>454.33333333333394</v>
      </c>
      <c r="H17" s="10">
        <f t="shared" si="3"/>
        <v>-366</v>
      </c>
      <c r="I17" s="10">
        <f>I16-$I$16</f>
        <v>0</v>
      </c>
      <c r="J17" s="10"/>
      <c r="K17" s="10">
        <f t="shared" ref="K17:L17" si="4">K16-$I$16</f>
        <v>7536.666666666667</v>
      </c>
      <c r="L17" s="10">
        <f t="shared" si="4"/>
        <v>3004.666666666667</v>
      </c>
      <c r="M17" s="10">
        <f>M16-$I$16</f>
        <v>37703.333333333336</v>
      </c>
      <c r="N17" s="10">
        <f>N16-$I$16</f>
        <v>11122.666666666664</v>
      </c>
    </row>
    <row r="18" spans="1:14" x14ac:dyDescent="0.25">
      <c r="A18" s="10" t="s">
        <v>7</v>
      </c>
      <c r="B18" s="10"/>
      <c r="C18" s="10"/>
      <c r="D18" s="10"/>
      <c r="E18" s="10">
        <f>E17/E7</f>
        <v>-1994.4005133440196</v>
      </c>
      <c r="F18" s="10">
        <f t="shared" ref="F18:M18" si="5">F17/F7</f>
        <v>795.90518939361459</v>
      </c>
      <c r="G18" s="10">
        <f t="shared" si="5"/>
        <v>1229.5895394412685</v>
      </c>
      <c r="H18" s="10">
        <f t="shared" si="5"/>
        <v>-2165.680444602443</v>
      </c>
      <c r="I18" s="10"/>
      <c r="J18" s="10"/>
      <c r="K18" s="10">
        <f t="shared" si="5"/>
        <v>29336.967520001312</v>
      </c>
      <c r="L18" s="10">
        <f t="shared" si="5"/>
        <v>15549.42169952173</v>
      </c>
      <c r="M18" s="10">
        <f t="shared" si="5"/>
        <v>169073.23805863803</v>
      </c>
      <c r="N18" s="10">
        <f>N17/N7</f>
        <v>68573.776646815226</v>
      </c>
    </row>
    <row r="19" spans="1:14" x14ac:dyDescent="0.25">
      <c r="A19" s="10" t="s">
        <v>8</v>
      </c>
      <c r="B19" s="10"/>
      <c r="C19" s="10"/>
      <c r="D19" s="10"/>
      <c r="E19" s="10"/>
      <c r="F19" s="10"/>
      <c r="G19" s="10"/>
      <c r="H19" s="10"/>
      <c r="I19" s="10"/>
      <c r="J19" s="10"/>
      <c r="K19" s="10">
        <f>K18/1000</f>
        <v>29.336967520001313</v>
      </c>
      <c r="L19" s="10">
        <f t="shared" ref="L19:N19" si="6">L18/1000</f>
        <v>15.54942169952173</v>
      </c>
      <c r="M19" s="10">
        <f t="shared" si="6"/>
        <v>169.07323805863803</v>
      </c>
      <c r="N19" s="10">
        <f t="shared" si="6"/>
        <v>68.573776646815219</v>
      </c>
    </row>
    <row r="20" spans="1:14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>
        <f>K19/$K$19</f>
        <v>1</v>
      </c>
      <c r="L20" s="10">
        <f t="shared" ref="L20:N20" si="7">L19/$K$19</f>
        <v>0.53002825492854599</v>
      </c>
      <c r="M20" s="10">
        <f t="shared" si="7"/>
        <v>5.7631463764401527</v>
      </c>
      <c r="N20" s="10">
        <f t="shared" si="7"/>
        <v>2.3374527922854704</v>
      </c>
    </row>
    <row r="21" spans="1:1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>
        <f>K20*100</f>
        <v>100</v>
      </c>
      <c r="L21" s="10">
        <f t="shared" ref="L21:N21" si="8">L20*100</f>
        <v>53.002825492854598</v>
      </c>
      <c r="M21" s="10">
        <f>M20*100</f>
        <v>576.31463764401531</v>
      </c>
      <c r="N21" s="10">
        <f t="shared" si="8"/>
        <v>233.74527922854705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opLeftCell="A4" workbookViewId="0">
      <selection activeCell="K21" sqref="K21:N21"/>
    </sheetView>
  </sheetViews>
  <sheetFormatPr defaultRowHeight="15" x14ac:dyDescent="0.25"/>
  <sheetData>
    <row r="1" spans="1:14" x14ac:dyDescent="0.25">
      <c r="A1" s="14"/>
      <c r="B1" s="14"/>
      <c r="C1" s="15" t="s">
        <v>0</v>
      </c>
      <c r="D1" s="16"/>
      <c r="E1" s="16"/>
      <c r="F1" s="16"/>
      <c r="G1" s="16"/>
      <c r="H1" s="16"/>
      <c r="I1" s="17" t="s">
        <v>1</v>
      </c>
      <c r="J1" s="18"/>
      <c r="K1" s="18"/>
      <c r="L1" s="18"/>
      <c r="M1" s="18"/>
      <c r="N1" s="18"/>
    </row>
    <row r="2" spans="1:14" x14ac:dyDescent="0.25">
      <c r="A2" s="14" t="s">
        <v>2</v>
      </c>
      <c r="B2" s="14" t="s">
        <v>3</v>
      </c>
      <c r="C2" s="1" t="s">
        <v>4</v>
      </c>
      <c r="D2" s="2" t="s">
        <v>9</v>
      </c>
      <c r="E2" s="2" t="s">
        <v>6</v>
      </c>
      <c r="F2" s="2">
        <v>2805</v>
      </c>
      <c r="G2" s="2">
        <v>2807</v>
      </c>
      <c r="H2" s="2">
        <v>3083</v>
      </c>
      <c r="I2" s="3" t="s">
        <v>4</v>
      </c>
      <c r="J2" s="4" t="s">
        <v>9</v>
      </c>
      <c r="K2" s="4" t="s">
        <v>6</v>
      </c>
      <c r="L2" s="4">
        <v>2805</v>
      </c>
      <c r="M2" s="4">
        <v>2807</v>
      </c>
      <c r="N2" s="4">
        <v>3083</v>
      </c>
    </row>
    <row r="3" spans="1:14" x14ac:dyDescent="0.25">
      <c r="A3" s="14"/>
      <c r="B3" s="14">
        <v>4.0800001472234726E-2</v>
      </c>
      <c r="C3" s="14">
        <v>0.23870000243186951</v>
      </c>
      <c r="D3" s="14">
        <v>0.33129999041557312</v>
      </c>
      <c r="E3" s="14">
        <v>0.23919999599456787</v>
      </c>
      <c r="F3" s="14">
        <v>0.39480000734329224</v>
      </c>
      <c r="G3" s="14">
        <v>0.32929998636245728</v>
      </c>
      <c r="H3" s="14">
        <v>0.25740000605583191</v>
      </c>
      <c r="I3" s="14">
        <v>0.16840000450611115</v>
      </c>
      <c r="J3" s="14">
        <v>0.25350001454353333</v>
      </c>
      <c r="K3" s="14">
        <v>0.19920000433921814</v>
      </c>
      <c r="L3" s="14">
        <v>0.18449999392032623</v>
      </c>
      <c r="M3" s="14">
        <v>0.13490000367164612</v>
      </c>
      <c r="N3" s="14">
        <v>0.23520000278949738</v>
      </c>
    </row>
    <row r="4" spans="1:14" x14ac:dyDescent="0.25">
      <c r="A4" s="14"/>
      <c r="B4" s="14">
        <v>4.0800001472234726E-2</v>
      </c>
      <c r="C4" s="14">
        <v>0.25299999117851257</v>
      </c>
      <c r="D4" s="14">
        <v>0.32879999279975891</v>
      </c>
      <c r="E4" s="14">
        <v>0.22280000150203705</v>
      </c>
      <c r="F4" s="14">
        <v>0.39599999785423279</v>
      </c>
      <c r="G4" s="14">
        <v>0.33500000834465027</v>
      </c>
      <c r="H4" s="14">
        <v>0.25130000710487366</v>
      </c>
      <c r="I4" s="14">
        <v>0.16990000009536743</v>
      </c>
      <c r="J4" s="14">
        <v>0.2791999876499176</v>
      </c>
      <c r="K4" s="14">
        <v>0.19830000400543213</v>
      </c>
      <c r="L4" s="14">
        <v>0.19210000336170197</v>
      </c>
      <c r="M4" s="14">
        <v>0.14440000057220459</v>
      </c>
      <c r="N4" s="14">
        <v>0.24650000035762787</v>
      </c>
    </row>
    <row r="5" spans="1:14" x14ac:dyDescent="0.25">
      <c r="A5" s="14"/>
      <c r="B5" s="14">
        <v>4.179999977350235E-2</v>
      </c>
      <c r="C5" s="14">
        <v>0.21860000491142273</v>
      </c>
      <c r="D5" s="14">
        <v>0.33390000462532043</v>
      </c>
      <c r="E5" s="14">
        <v>0.22130000591278076</v>
      </c>
      <c r="F5" s="14">
        <v>0.39620000123977661</v>
      </c>
      <c r="G5" s="14">
        <v>0.34540000557899475</v>
      </c>
      <c r="H5" s="14">
        <v>0.26190000772476196</v>
      </c>
      <c r="I5" s="14">
        <v>0.17020000517368317</v>
      </c>
      <c r="J5" s="14">
        <v>0.26969999074935913</v>
      </c>
      <c r="K5" s="14">
        <v>0.18850000202655792</v>
      </c>
      <c r="L5" s="14">
        <v>0.17749999463558197</v>
      </c>
      <c r="M5" s="14">
        <v>0.14390000700950623</v>
      </c>
      <c r="N5" s="14">
        <v>0.23100000619888306</v>
      </c>
    </row>
    <row r="6" spans="1:14" x14ac:dyDescent="0.25">
      <c r="A6" s="14"/>
      <c r="B6" s="14">
        <f>AVERAGE(B3:B5)</f>
        <v>4.1133334239323936E-2</v>
      </c>
      <c r="C6" s="14">
        <f t="shared" ref="C6:N6" si="0">AVERAGE(C3:C5)</f>
        <v>0.23676666617393494</v>
      </c>
      <c r="D6" s="14">
        <f t="shared" si="0"/>
        <v>0.33133332928021747</v>
      </c>
      <c r="E6" s="14">
        <f t="shared" si="0"/>
        <v>0.22776666780312857</v>
      </c>
      <c r="F6" s="14">
        <f t="shared" si="0"/>
        <v>0.3956666688124339</v>
      </c>
      <c r="G6" s="14">
        <f t="shared" si="0"/>
        <v>0.33656666676203412</v>
      </c>
      <c r="H6" s="14">
        <f t="shared" si="0"/>
        <v>0.25686667362848919</v>
      </c>
      <c r="I6" s="14">
        <f t="shared" si="0"/>
        <v>0.16950000325838724</v>
      </c>
      <c r="J6" s="14">
        <f t="shared" si="0"/>
        <v>0.26746666431427002</v>
      </c>
      <c r="K6" s="14">
        <f t="shared" si="0"/>
        <v>0.19533333679040274</v>
      </c>
      <c r="L6" s="14">
        <f t="shared" si="0"/>
        <v>0.18469999730587006</v>
      </c>
      <c r="M6" s="14">
        <f t="shared" si="0"/>
        <v>0.14106667041778564</v>
      </c>
      <c r="N6" s="14">
        <f t="shared" si="0"/>
        <v>0.23756666978200278</v>
      </c>
    </row>
    <row r="7" spans="1:14" x14ac:dyDescent="0.25">
      <c r="A7" s="14"/>
      <c r="B7" s="14">
        <f>B6-$B$6</f>
        <v>0</v>
      </c>
      <c r="C7" s="14">
        <f t="shared" ref="C7:N7" si="1">C6-$B$6</f>
        <v>0.19563333193461099</v>
      </c>
      <c r="D7" s="14">
        <f t="shared" si="1"/>
        <v>0.29019999504089355</v>
      </c>
      <c r="E7" s="14">
        <f t="shared" si="1"/>
        <v>0.18663333356380463</v>
      </c>
      <c r="F7" s="14">
        <f t="shared" si="1"/>
        <v>0.35453333457310998</v>
      </c>
      <c r="G7" s="14">
        <f t="shared" si="1"/>
        <v>0.2954333325227102</v>
      </c>
      <c r="H7" s="14">
        <f t="shared" si="1"/>
        <v>0.21573333938916525</v>
      </c>
      <c r="I7" s="14">
        <f t="shared" si="1"/>
        <v>0.1283666690190633</v>
      </c>
      <c r="J7" s="14">
        <f t="shared" si="1"/>
        <v>0.22633333007494608</v>
      </c>
      <c r="K7" s="14">
        <f t="shared" si="1"/>
        <v>0.1542000025510788</v>
      </c>
      <c r="L7" s="14">
        <f t="shared" si="1"/>
        <v>0.14356666306654611</v>
      </c>
      <c r="M7" s="14">
        <f t="shared" si="1"/>
        <v>9.9933336178461701E-2</v>
      </c>
      <c r="N7" s="14">
        <f t="shared" si="1"/>
        <v>0.19643333554267883</v>
      </c>
    </row>
    <row r="8" spans="1:14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x14ac:dyDescent="0.25">
      <c r="A11" s="14"/>
      <c r="B11" s="14"/>
      <c r="C11" s="15" t="s">
        <v>0</v>
      </c>
      <c r="D11" s="16"/>
      <c r="E11" s="16"/>
      <c r="F11" s="16"/>
      <c r="G11" s="16"/>
      <c r="H11" s="16"/>
      <c r="I11" s="17" t="s">
        <v>1</v>
      </c>
      <c r="J11" s="18"/>
      <c r="K11" s="18"/>
      <c r="L11" s="18"/>
      <c r="M11" s="18"/>
      <c r="N11" s="18"/>
    </row>
    <row r="12" spans="1:14" x14ac:dyDescent="0.25">
      <c r="A12" s="14" t="s">
        <v>5</v>
      </c>
      <c r="B12" s="14" t="s">
        <v>3</v>
      </c>
      <c r="C12" s="1" t="s">
        <v>4</v>
      </c>
      <c r="D12" s="2" t="s">
        <v>9</v>
      </c>
      <c r="E12" s="2" t="s">
        <v>6</v>
      </c>
      <c r="F12" s="2">
        <v>2805</v>
      </c>
      <c r="G12" s="2">
        <v>2807</v>
      </c>
      <c r="H12" s="2">
        <v>3083</v>
      </c>
      <c r="I12" s="3" t="s">
        <v>4</v>
      </c>
      <c r="J12" s="4" t="s">
        <v>9</v>
      </c>
      <c r="K12" s="4" t="s">
        <v>6</v>
      </c>
      <c r="L12" s="4">
        <v>2805</v>
      </c>
      <c r="M12" s="4">
        <v>2807</v>
      </c>
      <c r="N12" s="4">
        <v>3083</v>
      </c>
    </row>
    <row r="13" spans="1:14" x14ac:dyDescent="0.25">
      <c r="A13" s="14"/>
      <c r="B13" s="14">
        <v>8661</v>
      </c>
      <c r="C13" s="14">
        <v>9489</v>
      </c>
      <c r="D13" s="14">
        <v>10086</v>
      </c>
      <c r="E13" s="14">
        <v>9290</v>
      </c>
      <c r="F13" s="14">
        <v>10529</v>
      </c>
      <c r="G13" s="14">
        <v>9803</v>
      </c>
      <c r="H13" s="14">
        <v>9627</v>
      </c>
      <c r="I13" s="14">
        <v>9191</v>
      </c>
      <c r="J13" s="14">
        <v>9811</v>
      </c>
      <c r="K13" s="14">
        <v>18897</v>
      </c>
      <c r="L13" s="14">
        <v>15090</v>
      </c>
      <c r="M13" s="14">
        <v>44035</v>
      </c>
      <c r="N13" s="14">
        <v>33071</v>
      </c>
    </row>
    <row r="14" spans="1:14" x14ac:dyDescent="0.25">
      <c r="A14" s="14"/>
      <c r="B14" s="14">
        <v>8579</v>
      </c>
      <c r="C14" s="14">
        <v>8957</v>
      </c>
      <c r="D14" s="14">
        <v>10483</v>
      </c>
      <c r="E14" s="14">
        <v>9328</v>
      </c>
      <c r="F14" s="14">
        <v>10972</v>
      </c>
      <c r="G14" s="14">
        <v>10218</v>
      </c>
      <c r="H14" s="14">
        <v>9628</v>
      </c>
      <c r="I14" s="14">
        <v>9332</v>
      </c>
      <c r="J14" s="14">
        <v>9632</v>
      </c>
      <c r="K14" s="14">
        <v>19511</v>
      </c>
      <c r="L14" s="14">
        <v>15227</v>
      </c>
      <c r="M14" s="14">
        <v>42335</v>
      </c>
      <c r="N14" s="14">
        <v>29913</v>
      </c>
    </row>
    <row r="15" spans="1:14" x14ac:dyDescent="0.25">
      <c r="A15" s="14"/>
      <c r="B15" s="14">
        <v>8764</v>
      </c>
      <c r="C15" s="14">
        <v>9238</v>
      </c>
      <c r="D15" s="14">
        <v>10176</v>
      </c>
      <c r="E15" s="14">
        <v>8979</v>
      </c>
      <c r="F15" s="14">
        <v>10175</v>
      </c>
      <c r="G15" s="14">
        <v>10091</v>
      </c>
      <c r="H15" s="14">
        <v>9398</v>
      </c>
      <c r="I15" s="14">
        <v>9226</v>
      </c>
      <c r="J15" s="14">
        <v>9904</v>
      </c>
      <c r="K15" s="14">
        <v>17934</v>
      </c>
      <c r="L15" s="14">
        <v>14941</v>
      </c>
      <c r="M15" s="14">
        <v>40338</v>
      </c>
      <c r="N15" s="14">
        <v>28550</v>
      </c>
    </row>
    <row r="16" spans="1:14" x14ac:dyDescent="0.25">
      <c r="A16" s="14"/>
      <c r="B16" s="14">
        <f>AVERAGE(B13:B15)</f>
        <v>8668</v>
      </c>
      <c r="C16" s="14">
        <f t="shared" ref="C16:K16" si="2">AVERAGE(C13:C15)</f>
        <v>9228</v>
      </c>
      <c r="D16" s="14">
        <f t="shared" si="2"/>
        <v>10248.333333333334</v>
      </c>
      <c r="E16" s="14">
        <f t="shared" si="2"/>
        <v>9199</v>
      </c>
      <c r="F16" s="14">
        <f t="shared" si="2"/>
        <v>10558.666666666666</v>
      </c>
      <c r="G16" s="14">
        <f t="shared" si="2"/>
        <v>10037.333333333334</v>
      </c>
      <c r="H16" s="14">
        <f t="shared" si="2"/>
        <v>9551</v>
      </c>
      <c r="I16" s="14">
        <f t="shared" si="2"/>
        <v>9249.6666666666661</v>
      </c>
      <c r="J16" s="14">
        <f t="shared" si="2"/>
        <v>9782.3333333333339</v>
      </c>
      <c r="K16" s="14">
        <f t="shared" si="2"/>
        <v>18780.666666666668</v>
      </c>
      <c r="L16" s="14">
        <f>AVERAGE(L13:L15)</f>
        <v>15086</v>
      </c>
      <c r="M16" s="14">
        <f>AVERAGE(M13:M15)</f>
        <v>42236</v>
      </c>
      <c r="N16" s="14">
        <f>AVERAGE(N13:N15)</f>
        <v>30511.333333333332</v>
      </c>
    </row>
    <row r="17" spans="1:14" x14ac:dyDescent="0.25">
      <c r="A17" s="14"/>
      <c r="B17" s="14"/>
      <c r="C17" s="14">
        <f>C16-$C$16</f>
        <v>0</v>
      </c>
      <c r="D17" s="14">
        <f>D16-$D$16</f>
        <v>0</v>
      </c>
      <c r="E17" s="14">
        <f>E16-$C$16</f>
        <v>-29</v>
      </c>
      <c r="F17" s="14">
        <f>F16-$D$16</f>
        <v>310.33333333333212</v>
      </c>
      <c r="G17" s="14">
        <f t="shared" ref="G17:H17" si="3">G16-$D$16</f>
        <v>-211</v>
      </c>
      <c r="H17" s="14">
        <f t="shared" si="3"/>
        <v>-697.33333333333394</v>
      </c>
      <c r="I17" s="14">
        <f>I16-$I$16</f>
        <v>0</v>
      </c>
      <c r="J17" s="14"/>
      <c r="K17" s="14">
        <f t="shared" ref="K17:L17" si="4">K16-$I$16</f>
        <v>9531.0000000000018</v>
      </c>
      <c r="L17" s="14">
        <f t="shared" si="4"/>
        <v>5836.3333333333339</v>
      </c>
      <c r="M17" s="14">
        <f>M16-$I$16</f>
        <v>32986.333333333336</v>
      </c>
      <c r="N17" s="14">
        <f>N16-$I$16</f>
        <v>21261.666666666664</v>
      </c>
    </row>
    <row r="18" spans="1:14" x14ac:dyDescent="0.25">
      <c r="A18" s="14" t="s">
        <v>7</v>
      </c>
      <c r="B18" s="14"/>
      <c r="C18" s="14"/>
      <c r="D18" s="14"/>
      <c r="E18" s="14">
        <f>E17/E7</f>
        <v>-155.384889967074</v>
      </c>
      <c r="F18" s="14">
        <f t="shared" ref="F18:M18" si="5">F17/F7</f>
        <v>875.32906801838919</v>
      </c>
      <c r="G18" s="14">
        <f t="shared" si="5"/>
        <v>-714.20512437871332</v>
      </c>
      <c r="H18" s="14">
        <f t="shared" si="5"/>
        <v>-3232.385570574244</v>
      </c>
      <c r="I18" s="14"/>
      <c r="J18" s="14"/>
      <c r="K18" s="14">
        <f t="shared" si="5"/>
        <v>61809.337498829518</v>
      </c>
      <c r="L18" s="14">
        <f t="shared" si="5"/>
        <v>40652.427302207849</v>
      </c>
      <c r="M18" s="14">
        <f t="shared" si="5"/>
        <v>330083.37952838972</v>
      </c>
      <c r="N18" s="14">
        <f>N17/N7</f>
        <v>108238.58693804631</v>
      </c>
    </row>
    <row r="19" spans="1:14" x14ac:dyDescent="0.25">
      <c r="A19" s="14" t="s">
        <v>8</v>
      </c>
      <c r="B19" s="14"/>
      <c r="C19" s="14"/>
      <c r="D19" s="14"/>
      <c r="E19" s="14"/>
      <c r="F19" s="14"/>
      <c r="G19" s="14"/>
      <c r="H19" s="14"/>
      <c r="I19" s="14"/>
      <c r="J19" s="14"/>
      <c r="K19" s="14">
        <f>K18/1000</f>
        <v>61.809337498829521</v>
      </c>
      <c r="L19" s="14">
        <f t="shared" ref="L19:N19" si="6">L18/1000</f>
        <v>40.652427302207848</v>
      </c>
      <c r="M19" s="14">
        <f t="shared" si="6"/>
        <v>330.08337952838974</v>
      </c>
      <c r="N19" s="14">
        <f t="shared" si="6"/>
        <v>108.23858693804631</v>
      </c>
    </row>
    <row r="20" spans="1:14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>
        <f>K19/$K$19</f>
        <v>1</v>
      </c>
      <c r="L20" s="14">
        <f t="shared" ref="L20:N20" si="7">L19/$K$19</f>
        <v>0.65770689263539961</v>
      </c>
      <c r="M20" s="14">
        <f t="shared" si="7"/>
        <v>5.3403481235281074</v>
      </c>
      <c r="N20" s="14">
        <f t="shared" si="7"/>
        <v>1.7511688576195468</v>
      </c>
    </row>
    <row r="21" spans="1:14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>
        <f>K20*100</f>
        <v>100</v>
      </c>
      <c r="L21" s="14">
        <f t="shared" ref="L21:N21" si="8">L20*100</f>
        <v>65.770689263539964</v>
      </c>
      <c r="M21" s="14">
        <f>M20*100</f>
        <v>534.03481235281072</v>
      </c>
      <c r="N21" s="14">
        <f t="shared" si="8"/>
        <v>175.11688576195468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2" sqref="D2"/>
    </sheetView>
  </sheetViews>
  <sheetFormatPr defaultRowHeight="15" x14ac:dyDescent="0.25"/>
  <sheetData>
    <row r="1" spans="1:5" x14ac:dyDescent="0.25">
      <c r="A1" s="14"/>
      <c r="B1" s="14" t="s">
        <v>5</v>
      </c>
      <c r="C1" s="14" t="s">
        <v>15</v>
      </c>
      <c r="D1" s="14" t="s">
        <v>14</v>
      </c>
      <c r="E1" s="14" t="s">
        <v>10</v>
      </c>
    </row>
    <row r="2" spans="1:5" x14ac:dyDescent="0.25">
      <c r="A2" s="14" t="s">
        <v>11</v>
      </c>
      <c r="B2" s="14">
        <v>100</v>
      </c>
      <c r="C2" s="14">
        <v>24.149048538425024</v>
      </c>
      <c r="D2" s="14">
        <v>486.1893359305692</v>
      </c>
      <c r="E2" s="14">
        <v>152.07581654526601</v>
      </c>
    </row>
    <row r="3" spans="1:5" x14ac:dyDescent="0.25">
      <c r="A3" s="14" t="s">
        <v>12</v>
      </c>
      <c r="B3" s="14">
        <v>100</v>
      </c>
      <c r="C3" s="14">
        <v>53.002825492854598</v>
      </c>
      <c r="D3" s="14">
        <v>576.31463764401531</v>
      </c>
      <c r="E3" s="14">
        <v>233.74527922854705</v>
      </c>
    </row>
    <row r="4" spans="1:5" x14ac:dyDescent="0.25">
      <c r="A4" s="14" t="s">
        <v>13</v>
      </c>
      <c r="B4" s="14">
        <v>100</v>
      </c>
      <c r="C4" s="14">
        <v>65.770689263539964</v>
      </c>
      <c r="D4" s="14">
        <v>534.03481235281072</v>
      </c>
      <c r="E4" s="14">
        <v>175.11688576195468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rep1_rrm4</vt:lpstr>
      <vt:lpstr>rep2_rrm4</vt:lpstr>
      <vt:lpstr>rep3_rrm4</vt:lpstr>
      <vt:lpstr>cumulative_rrm4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2021-10-08T10:38:56Z</dcterms:created>
  <dcterms:modified xsi:type="dcterms:W3CDTF">2024-08-15T18:24:38Z</dcterms:modified>
</cp:coreProperties>
</file>