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Sri\Documents\Khd4\DGE_analysis_SM_PhD\TRIBE\Targetanalysis\Tecan\"/>
    </mc:Choice>
  </mc:AlternateContent>
  <xr:revisionPtr revIDLastSave="0" documentId="13_ncr:1_{A012676E-0FEE-4CF4-93B9-82945439F486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1st_replicate" sheetId="2" r:id="rId1"/>
    <sheet name="2nd_replicate" sheetId="3" r:id="rId2"/>
    <sheet name="3rd_replicate" sheetId="4" r:id="rId3"/>
    <sheet name="Compilation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9" i="4" l="1"/>
  <c r="D8" i="6"/>
  <c r="E8" i="6"/>
  <c r="F8" i="6"/>
  <c r="G8" i="6"/>
  <c r="H8" i="6"/>
  <c r="I8" i="6"/>
  <c r="J8" i="6"/>
  <c r="C8" i="6"/>
  <c r="AA21" i="4"/>
  <c r="AC21" i="4"/>
  <c r="X20" i="4"/>
  <c r="Y20" i="4"/>
  <c r="Z20" i="4"/>
  <c r="AA20" i="4"/>
  <c r="AC20" i="4"/>
  <c r="X19" i="4"/>
  <c r="Y19" i="4"/>
  <c r="Z19" i="4"/>
  <c r="AA19" i="4"/>
  <c r="AC19" i="4"/>
  <c r="Y18" i="4"/>
  <c r="Z18" i="4"/>
  <c r="AA18" i="4"/>
  <c r="AC18" i="4"/>
  <c r="S17" i="4"/>
  <c r="S18" i="4" s="1"/>
  <c r="T17" i="4"/>
  <c r="U17" i="4"/>
  <c r="V17" i="4"/>
  <c r="W17" i="4"/>
  <c r="X17" i="4"/>
  <c r="Y17" i="4"/>
  <c r="Z17" i="4"/>
  <c r="AA17" i="4"/>
  <c r="AB17" i="4"/>
  <c r="AB18" i="4" s="1"/>
  <c r="AB19" i="4" s="1"/>
  <c r="AB20" i="4" s="1"/>
  <c r="AB21" i="4" s="1"/>
  <c r="AC17" i="4"/>
  <c r="X18" i="4"/>
  <c r="Y22" i="4"/>
  <c r="X22" i="4"/>
  <c r="R17" i="4"/>
  <c r="R18" i="4" s="1"/>
  <c r="Q17" i="4"/>
  <c r="N6" i="4"/>
  <c r="M6" i="4"/>
  <c r="L6" i="4"/>
  <c r="K6" i="4"/>
  <c r="J6" i="4"/>
  <c r="I6" i="4"/>
  <c r="H6" i="4"/>
  <c r="G6" i="4"/>
  <c r="F6" i="4"/>
  <c r="E6" i="4"/>
  <c r="D6" i="4"/>
  <c r="C6" i="4"/>
  <c r="B6" i="4"/>
  <c r="B7" i="4" s="1"/>
  <c r="T20" i="2"/>
  <c r="U20" i="2"/>
  <c r="V20" i="2"/>
  <c r="W20" i="2"/>
  <c r="X20" i="2"/>
  <c r="Y20" i="2"/>
  <c r="Z20" i="2"/>
  <c r="AA20" i="2"/>
  <c r="AB20" i="2"/>
  <c r="AC20" i="2"/>
  <c r="S20" i="2"/>
  <c r="Y23" i="2"/>
  <c r="X23" i="2"/>
  <c r="AC18" i="2"/>
  <c r="AB18" i="2"/>
  <c r="AB19" i="2" s="1"/>
  <c r="AB21" i="2" s="1"/>
  <c r="AA18" i="2"/>
  <c r="Z18" i="2"/>
  <c r="Y18" i="2"/>
  <c r="X18" i="2"/>
  <c r="X19" i="2" s="1"/>
  <c r="X21" i="2" s="1"/>
  <c r="W18" i="2"/>
  <c r="V18" i="2"/>
  <c r="U18" i="2"/>
  <c r="U19" i="2" s="1"/>
  <c r="U21" i="2" s="1"/>
  <c r="T18" i="2"/>
  <c r="T19" i="2" s="1"/>
  <c r="T21" i="2" s="1"/>
  <c r="T22" i="2" s="1"/>
  <c r="T23" i="2" s="1"/>
  <c r="S18" i="2"/>
  <c r="R18" i="2"/>
  <c r="R19" i="2" s="1"/>
  <c r="Q18" i="2"/>
  <c r="U22" i="3"/>
  <c r="V22" i="3"/>
  <c r="W22" i="3"/>
  <c r="X22" i="3"/>
  <c r="Y22" i="3"/>
  <c r="Z22" i="3"/>
  <c r="AA22" i="3"/>
  <c r="AB22" i="3"/>
  <c r="AC22" i="3"/>
  <c r="T22" i="3"/>
  <c r="AA21" i="3"/>
  <c r="AB21" i="3"/>
  <c r="AC21" i="3"/>
  <c r="Z21" i="3"/>
  <c r="U21" i="3"/>
  <c r="V21" i="3"/>
  <c r="W21" i="3"/>
  <c r="T21" i="3"/>
  <c r="U20" i="3"/>
  <c r="V20" i="3"/>
  <c r="W20" i="3"/>
  <c r="X20" i="3"/>
  <c r="Y20" i="3"/>
  <c r="Z20" i="3"/>
  <c r="AA20" i="3"/>
  <c r="AB20" i="3"/>
  <c r="AC20" i="3"/>
  <c r="T20" i="3"/>
  <c r="T19" i="3"/>
  <c r="U19" i="3"/>
  <c r="V19" i="3"/>
  <c r="W19" i="3"/>
  <c r="X19" i="3"/>
  <c r="Y19" i="3"/>
  <c r="Z19" i="3"/>
  <c r="AA19" i="3"/>
  <c r="AB19" i="3"/>
  <c r="AC19" i="3"/>
  <c r="S19" i="3"/>
  <c r="Y18" i="3"/>
  <c r="Z18" i="3"/>
  <c r="AA18" i="3"/>
  <c r="AB18" i="3"/>
  <c r="AC18" i="3"/>
  <c r="X18" i="3"/>
  <c r="S18" i="3"/>
  <c r="T18" i="3"/>
  <c r="U18" i="3"/>
  <c r="V18" i="3"/>
  <c r="W18" i="3"/>
  <c r="R18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K7" i="2"/>
  <c r="G7" i="2"/>
  <c r="C7" i="2"/>
  <c r="N6" i="2"/>
  <c r="N7" i="2" s="1"/>
  <c r="M6" i="2"/>
  <c r="M7" i="2" s="1"/>
  <c r="L6" i="2"/>
  <c r="L7" i="2" s="1"/>
  <c r="K6" i="2"/>
  <c r="J6" i="2"/>
  <c r="J7" i="2" s="1"/>
  <c r="I6" i="2"/>
  <c r="I7" i="2" s="1"/>
  <c r="H6" i="2"/>
  <c r="H7" i="2" s="1"/>
  <c r="G6" i="2"/>
  <c r="F6" i="2"/>
  <c r="F7" i="2" s="1"/>
  <c r="E6" i="2"/>
  <c r="E7" i="2" s="1"/>
  <c r="D6" i="2"/>
  <c r="D7" i="2" s="1"/>
  <c r="C6" i="2"/>
  <c r="B6" i="2"/>
  <c r="B7" i="2" s="1"/>
  <c r="C7" i="3"/>
  <c r="D7" i="3"/>
  <c r="E7" i="3"/>
  <c r="F7" i="3"/>
  <c r="G7" i="3"/>
  <c r="H7" i="3"/>
  <c r="I7" i="3"/>
  <c r="J7" i="3"/>
  <c r="K7" i="3"/>
  <c r="L7" i="3"/>
  <c r="M7" i="3"/>
  <c r="N7" i="3"/>
  <c r="B7" i="3"/>
  <c r="C6" i="3"/>
  <c r="D6" i="3"/>
  <c r="E6" i="3"/>
  <c r="F6" i="3"/>
  <c r="G6" i="3"/>
  <c r="H6" i="3"/>
  <c r="I6" i="3"/>
  <c r="J6" i="3"/>
  <c r="K6" i="3"/>
  <c r="L6" i="3"/>
  <c r="M6" i="3"/>
  <c r="N6" i="3"/>
  <c r="B6" i="3"/>
  <c r="V18" i="4" l="1"/>
  <c r="V19" i="4" s="1"/>
  <c r="V20" i="4" s="1"/>
  <c r="V21" i="4" s="1"/>
  <c r="U18" i="4"/>
  <c r="U19" i="4" s="1"/>
  <c r="U20" i="4" s="1"/>
  <c r="U21" i="4" s="1"/>
  <c r="W18" i="4"/>
  <c r="W19" i="4" s="1"/>
  <c r="W20" i="4" s="1"/>
  <c r="W21" i="4" s="1"/>
  <c r="T18" i="4"/>
  <c r="T19" i="4" s="1"/>
  <c r="T20" i="4" s="1"/>
  <c r="T21" i="4" s="1"/>
  <c r="T22" i="4" s="1"/>
  <c r="F9" i="6"/>
  <c r="E9" i="6"/>
  <c r="C9" i="6"/>
  <c r="D9" i="6"/>
  <c r="E7" i="4"/>
  <c r="I7" i="4"/>
  <c r="M7" i="4"/>
  <c r="F7" i="4"/>
  <c r="J7" i="4"/>
  <c r="N7" i="4"/>
  <c r="C7" i="4"/>
  <c r="G7" i="4"/>
  <c r="K7" i="4"/>
  <c r="D7" i="4"/>
  <c r="H7" i="4"/>
  <c r="L7" i="4"/>
  <c r="U22" i="2"/>
  <c r="U23" i="2" s="1"/>
  <c r="Y19" i="2"/>
  <c r="Y21" i="2" s="1"/>
  <c r="AC19" i="2"/>
  <c r="AC21" i="2" s="1"/>
  <c r="AC22" i="2" s="1"/>
  <c r="AC23" i="2" s="1"/>
  <c r="V19" i="2"/>
  <c r="V21" i="2" s="1"/>
  <c r="V22" i="2" s="1"/>
  <c r="V23" i="2" s="1"/>
  <c r="Z19" i="2"/>
  <c r="Z21" i="2" s="1"/>
  <c r="Z22" i="2" s="1"/>
  <c r="Z23" i="2" s="1"/>
  <c r="S19" i="2"/>
  <c r="W19" i="2"/>
  <c r="W21" i="2" s="1"/>
  <c r="W22" i="2" s="1"/>
  <c r="W23" i="2" s="1"/>
  <c r="AA19" i="2"/>
  <c r="AA21" i="2" s="1"/>
  <c r="AA22" i="2" s="1"/>
  <c r="AA23" i="2" s="1"/>
  <c r="AB22" i="2"/>
  <c r="AB23" i="2" s="1"/>
  <c r="W22" i="4" l="1"/>
  <c r="V22" i="4"/>
  <c r="U22" i="4"/>
  <c r="Z21" i="4" l="1"/>
  <c r="Z22" i="4" s="1"/>
  <c r="AB22" i="4"/>
  <c r="AC22" i="4"/>
  <c r="AA22" i="4"/>
</calcChain>
</file>

<file path=xl/sharedStrings.xml><?xml version="1.0" encoding="utf-8"?>
<sst xmlns="http://schemas.openxmlformats.org/spreadsheetml/2006/main" count="83" uniqueCount="15">
  <si>
    <t>Blank</t>
  </si>
  <si>
    <t>KD</t>
  </si>
  <si>
    <t>UL8</t>
  </si>
  <si>
    <t>UL9</t>
  </si>
  <si>
    <t>UL12</t>
  </si>
  <si>
    <t>AB33</t>
  </si>
  <si>
    <t>Glucose</t>
  </si>
  <si>
    <t>Arabinose</t>
  </si>
  <si>
    <t>mKate/OD600</t>
  </si>
  <si>
    <t>mKate2</t>
  </si>
  <si>
    <t>Rep2</t>
  </si>
  <si>
    <t>Rep3</t>
  </si>
  <si>
    <t>Mean</t>
  </si>
  <si>
    <t>Foldchange</t>
  </si>
  <si>
    <t>Rep1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</si>
</sst>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27">
    <xf numFmtId="0" fontId="0" fillId="0" borderId="0" xfId="0"/>
    <xf numFmtId="0" fontId="0" fillId="0" borderId="0" xfId="0" applyFill="1"/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10" borderId="0" xfId="0" applyFill="1"/>
    <xf numFmtId="0" fontId="0" fillId="11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12" borderId="0" xfId="0" applyFill="1"/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3" borderId="0" xfId="0" applyFill="1"/>
    <xf numFmtId="0" fontId="0" fillId="13" borderId="0" xfId="0" applyFill="1" applyAlignment="1">
      <alignment horizontal="center"/>
    </xf>
    <xf numFmtId="0" fontId="3" fillId="13" borderId="0" xfId="0" applyFont="1" applyFill="1"/>
    <xf numFmtId="0" fontId="0" fillId="0" borderId="0" xfId="0" applyFill="1" applyAlignment="1">
      <alignment horizontal="center"/>
    </xf>
  </cellXfs>
  <cellStyles count="8">
    <cellStyle name="Normal" xfId="0" builtinId="0"/>
    <cellStyle name="Tecan.At.Excel.Attenuation" xfId="6" xr:uid="{A5837B70-4040-4697-A066-955C6099C15F}"/>
    <cellStyle name="Tecan.At.Excel.AutoGain_0" xfId="7" xr:uid="{6E504786-AE28-497D-B331-DA8997ED07A8}"/>
    <cellStyle name="Tecan.At.Excel.Error" xfId="1" xr:uid="{24410A06-37A3-4BB9-9954-8682F0C50A73}"/>
    <cellStyle name="Tecan.At.Excel.GFactorAndMeasurementBlank" xfId="5" xr:uid="{D199781D-56FE-4A40-91E3-903A514C3EF4}"/>
    <cellStyle name="Tecan.At.Excel.GFactorBlank" xfId="3" xr:uid="{B429F7B5-C1AD-4A0C-B3E1-641A3D6D7C6A}"/>
    <cellStyle name="Tecan.At.Excel.GFactorReference" xfId="4" xr:uid="{66363F18-BD04-43AD-8775-76940C913A1C}"/>
    <cellStyle name="Tecan.At.Excel.MeasurementBlank" xfId="2" xr:uid="{B51654B9-77CD-42D2-A5BA-C436BEA054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EDFB4-8F84-473E-873E-2366F088BE96}">
  <dimension ref="A1:AC35"/>
  <sheetViews>
    <sheetView topLeftCell="A2" zoomScale="70" zoomScaleNormal="70" workbookViewId="0">
      <selection activeCell="B12" sqref="B12:N25"/>
    </sheetView>
  </sheetViews>
  <sheetFormatPr defaultRowHeight="14.4" x14ac:dyDescent="0.3"/>
  <cols>
    <col min="5" max="5" width="8.88671875" style="1"/>
    <col min="11" max="11" width="8.88671875" style="1"/>
  </cols>
  <sheetData>
    <row r="1" spans="1:29" x14ac:dyDescent="0.3">
      <c r="A1" s="2"/>
      <c r="B1" s="2"/>
      <c r="C1" s="19" t="s">
        <v>6</v>
      </c>
      <c r="D1" s="19"/>
      <c r="E1" s="19"/>
      <c r="F1" s="19"/>
      <c r="G1" s="19"/>
      <c r="H1" s="19"/>
      <c r="I1" s="19" t="s">
        <v>7</v>
      </c>
      <c r="J1" s="19"/>
      <c r="K1" s="19"/>
      <c r="L1" s="19"/>
      <c r="M1" s="19"/>
      <c r="N1" s="19"/>
    </row>
    <row r="2" spans="1:29" x14ac:dyDescent="0.3">
      <c r="A2" s="2"/>
      <c r="B2" s="2" t="s">
        <v>0</v>
      </c>
      <c r="C2" s="2" t="s">
        <v>1</v>
      </c>
      <c r="D2" s="2">
        <v>3138</v>
      </c>
      <c r="E2" s="1">
        <v>3139</v>
      </c>
      <c r="F2" s="2" t="s">
        <v>2</v>
      </c>
      <c r="G2" s="2" t="s">
        <v>3</v>
      </c>
      <c r="H2" s="2" t="s">
        <v>4</v>
      </c>
      <c r="I2" s="2" t="s">
        <v>5</v>
      </c>
      <c r="J2" s="2">
        <v>3138</v>
      </c>
      <c r="K2" s="1">
        <v>3139</v>
      </c>
      <c r="L2" s="2" t="s">
        <v>2</v>
      </c>
      <c r="M2" s="2" t="s">
        <v>3</v>
      </c>
      <c r="N2" s="2" t="s">
        <v>4</v>
      </c>
    </row>
    <row r="3" spans="1:29" x14ac:dyDescent="0.3">
      <c r="A3" s="2"/>
      <c r="B3" s="2">
        <v>4.1299998760223389E-2</v>
      </c>
      <c r="C3" s="2">
        <v>0.42219999432563782</v>
      </c>
      <c r="D3" s="2">
        <v>0.625</v>
      </c>
      <c r="E3" s="2">
        <v>0.57810002565383911</v>
      </c>
      <c r="F3" s="2">
        <v>0.65789997577667236</v>
      </c>
      <c r="G3" s="2">
        <v>0.52899998426437378</v>
      </c>
      <c r="H3" s="2">
        <v>0.5812000036239624</v>
      </c>
      <c r="I3" s="2">
        <v>0.30370000004768372</v>
      </c>
      <c r="J3" s="2">
        <v>0.26190000772476196</v>
      </c>
      <c r="K3" s="2">
        <v>0.24009999632835388</v>
      </c>
      <c r="L3" s="2">
        <v>0.25099998712539673</v>
      </c>
      <c r="M3" s="2">
        <v>0.18009999394416809</v>
      </c>
      <c r="N3" s="2">
        <v>0.29170000553131104</v>
      </c>
    </row>
    <row r="4" spans="1:29" x14ac:dyDescent="0.3">
      <c r="A4" s="2"/>
      <c r="B4" s="2">
        <v>4.1299998760223389E-2</v>
      </c>
      <c r="C4" s="2">
        <v>0.44190001487731934</v>
      </c>
      <c r="D4" s="2">
        <v>0.64410001039505005</v>
      </c>
      <c r="E4" s="2">
        <v>0.6021999716758728</v>
      </c>
      <c r="F4" s="2">
        <v>0.65759998559951782</v>
      </c>
      <c r="G4" s="2">
        <v>0.55250000953674316</v>
      </c>
      <c r="H4" s="2">
        <v>0.5974000096321106</v>
      </c>
      <c r="I4" s="2">
        <v>0.29780000448226929</v>
      </c>
      <c r="J4" s="2">
        <v>0.25</v>
      </c>
      <c r="K4" s="2">
        <v>0.24240000545978546</v>
      </c>
      <c r="L4" s="2">
        <v>0.25350001454353333</v>
      </c>
      <c r="M4" s="2">
        <v>0.17829999327659607</v>
      </c>
      <c r="N4" s="2">
        <v>0.2468000054359436</v>
      </c>
    </row>
    <row r="5" spans="1:29" x14ac:dyDescent="0.3">
      <c r="A5" s="2"/>
      <c r="B5" s="2">
        <v>4.1600000113248825E-2</v>
      </c>
      <c r="C5" s="2">
        <v>0.4489000141620636</v>
      </c>
      <c r="D5" s="2">
        <v>0.65219998359680176</v>
      </c>
      <c r="E5" s="2">
        <v>0.60619997978210449</v>
      </c>
      <c r="F5" s="2">
        <v>0.67839998006820679</v>
      </c>
      <c r="G5" s="2">
        <v>0.56499999761581421</v>
      </c>
      <c r="H5" s="2">
        <v>0.60019999742507935</v>
      </c>
      <c r="I5" s="2">
        <v>0.28790000081062317</v>
      </c>
      <c r="J5" s="2">
        <v>0.27469998598098755</v>
      </c>
      <c r="K5" s="2">
        <v>0.24699999392032623</v>
      </c>
      <c r="L5" s="2">
        <v>0.25459998846054077</v>
      </c>
      <c r="M5" s="2">
        <v>0.19249999523162842</v>
      </c>
      <c r="N5" s="2">
        <v>0.24339999258518219</v>
      </c>
    </row>
    <row r="6" spans="1:29" x14ac:dyDescent="0.3">
      <c r="A6" s="2"/>
      <c r="B6" s="2">
        <f>AVERAGE(B3:B5)</f>
        <v>4.1399999211231865E-2</v>
      </c>
      <c r="C6" s="2">
        <f t="shared" ref="C6:N6" si="0">AVERAGE(C3:C5)</f>
        <v>0.4376666744550069</v>
      </c>
      <c r="D6" s="2">
        <f t="shared" si="0"/>
        <v>0.64043333133061731</v>
      </c>
      <c r="E6" s="1">
        <f t="shared" si="0"/>
        <v>0.59549999237060547</v>
      </c>
      <c r="F6" s="2">
        <f t="shared" si="0"/>
        <v>0.66463331381479895</v>
      </c>
      <c r="G6" s="2">
        <f t="shared" si="0"/>
        <v>0.54883333047231042</v>
      </c>
      <c r="H6" s="2">
        <f t="shared" si="0"/>
        <v>0.59293333689371741</v>
      </c>
      <c r="I6" s="2">
        <f t="shared" si="0"/>
        <v>0.29646666844685871</v>
      </c>
      <c r="J6" s="2">
        <f t="shared" si="0"/>
        <v>0.2621999979019165</v>
      </c>
      <c r="K6" s="1">
        <f t="shared" si="0"/>
        <v>0.24316666523615518</v>
      </c>
      <c r="L6" s="2">
        <f t="shared" si="0"/>
        <v>0.25303333004315692</v>
      </c>
      <c r="M6" s="2">
        <f t="shared" si="0"/>
        <v>0.18363332748413086</v>
      </c>
      <c r="N6" s="2">
        <f t="shared" si="0"/>
        <v>0.26063333451747894</v>
      </c>
    </row>
    <row r="7" spans="1:29" x14ac:dyDescent="0.3">
      <c r="A7" s="2"/>
      <c r="B7" s="2">
        <f>B6-$B$6</f>
        <v>0</v>
      </c>
      <c r="C7" s="2">
        <f t="shared" ref="C7:N7" si="1">C6-$B$6</f>
        <v>0.39626667524377501</v>
      </c>
      <c r="D7" s="2">
        <f t="shared" si="1"/>
        <v>0.59903333211938548</v>
      </c>
      <c r="E7" s="1">
        <f t="shared" si="1"/>
        <v>0.55409999315937364</v>
      </c>
      <c r="F7" s="2">
        <f t="shared" si="1"/>
        <v>0.62323331460356712</v>
      </c>
      <c r="G7" s="2">
        <f t="shared" si="1"/>
        <v>0.50743333126107859</v>
      </c>
      <c r="H7" s="2">
        <f t="shared" si="1"/>
        <v>0.55153333768248558</v>
      </c>
      <c r="I7" s="2">
        <f t="shared" si="1"/>
        <v>0.25506666923562682</v>
      </c>
      <c r="J7" s="2">
        <f t="shared" si="1"/>
        <v>0.22079999869068465</v>
      </c>
      <c r="K7" s="1">
        <f t="shared" si="1"/>
        <v>0.20176666602492332</v>
      </c>
      <c r="L7" s="2">
        <f t="shared" si="1"/>
        <v>0.21163333083192507</v>
      </c>
      <c r="M7" s="2">
        <f t="shared" si="1"/>
        <v>0.142233328272899</v>
      </c>
      <c r="N7" s="2">
        <f t="shared" si="1"/>
        <v>0.21923333530624708</v>
      </c>
    </row>
    <row r="8" spans="1:29" x14ac:dyDescent="0.3">
      <c r="A8" s="2"/>
      <c r="B8" s="2"/>
      <c r="C8" s="2"/>
      <c r="D8" s="2"/>
      <c r="F8" s="2"/>
      <c r="G8" s="2"/>
      <c r="H8" s="2"/>
      <c r="I8" s="2"/>
      <c r="J8" s="2"/>
      <c r="L8" s="2"/>
      <c r="M8" s="2"/>
      <c r="N8" s="2"/>
    </row>
    <row r="9" spans="1:29" x14ac:dyDescent="0.3">
      <c r="A9" s="2"/>
      <c r="B9" s="2"/>
      <c r="C9" s="2"/>
      <c r="D9" s="2"/>
      <c r="F9" s="2"/>
      <c r="G9" s="2"/>
      <c r="H9" s="2"/>
      <c r="I9" s="2"/>
      <c r="J9" s="2"/>
      <c r="L9" s="2"/>
      <c r="M9" s="2"/>
      <c r="N9" s="2"/>
    </row>
    <row r="10" spans="1:29" x14ac:dyDescent="0.3">
      <c r="A10" s="2"/>
      <c r="B10" s="2"/>
      <c r="C10" s="2"/>
      <c r="D10" s="2"/>
      <c r="F10" s="2"/>
      <c r="G10" s="2"/>
      <c r="H10" s="2"/>
      <c r="I10" s="2"/>
      <c r="J10" s="2"/>
      <c r="L10" s="2"/>
      <c r="M10" s="2"/>
      <c r="N10" s="2"/>
    </row>
    <row r="11" spans="1:29" x14ac:dyDescent="0.3">
      <c r="A11" s="2"/>
      <c r="B11" s="2"/>
      <c r="C11" s="2"/>
      <c r="D11" s="2"/>
      <c r="F11" s="2"/>
      <c r="G11" s="2"/>
      <c r="H11" s="2"/>
      <c r="I11" s="2"/>
      <c r="J11" s="2"/>
      <c r="L11" s="2"/>
      <c r="M11" s="2"/>
      <c r="N11" s="2"/>
    </row>
    <row r="12" spans="1:29" x14ac:dyDescent="0.3">
      <c r="A12" s="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29" x14ac:dyDescent="0.3">
      <c r="A13" s="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P13" s="2"/>
      <c r="Q13" s="2"/>
      <c r="R13" s="19" t="s">
        <v>6</v>
      </c>
      <c r="S13" s="19"/>
      <c r="T13" s="19"/>
      <c r="U13" s="19"/>
      <c r="V13" s="19"/>
      <c r="W13" s="19"/>
      <c r="X13" s="19" t="s">
        <v>7</v>
      </c>
      <c r="Y13" s="19"/>
      <c r="Z13" s="19"/>
      <c r="AA13" s="19"/>
      <c r="AB13" s="19"/>
      <c r="AC13" s="19"/>
    </row>
    <row r="14" spans="1:29" x14ac:dyDescent="0.3">
      <c r="A14" s="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P14" s="2" t="s">
        <v>8</v>
      </c>
      <c r="Q14" s="2" t="s">
        <v>0</v>
      </c>
      <c r="R14" s="2" t="s">
        <v>1</v>
      </c>
      <c r="S14" s="2">
        <v>3138</v>
      </c>
      <c r="T14" s="1">
        <v>3139</v>
      </c>
      <c r="U14" s="2" t="s">
        <v>2</v>
      </c>
      <c r="V14" s="2" t="s">
        <v>3</v>
      </c>
      <c r="W14" s="2" t="s">
        <v>4</v>
      </c>
      <c r="X14" s="2" t="s">
        <v>5</v>
      </c>
      <c r="Y14" s="2">
        <v>3138</v>
      </c>
      <c r="Z14" s="1">
        <v>3139</v>
      </c>
      <c r="AA14" s="2" t="s">
        <v>2</v>
      </c>
      <c r="AB14" s="2" t="s">
        <v>3</v>
      </c>
      <c r="AC14" s="2" t="s">
        <v>4</v>
      </c>
    </row>
    <row r="15" spans="1:29" x14ac:dyDescent="0.3">
      <c r="A15" s="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P15" s="2"/>
      <c r="Q15" s="2">
        <v>380</v>
      </c>
      <c r="R15" s="2">
        <v>381</v>
      </c>
      <c r="S15" s="2">
        <v>511</v>
      </c>
      <c r="T15" s="2">
        <v>45745</v>
      </c>
      <c r="U15" s="2">
        <v>15917</v>
      </c>
      <c r="V15" s="2">
        <v>1282</v>
      </c>
      <c r="W15" s="2">
        <v>1439</v>
      </c>
      <c r="X15" s="2">
        <v>292</v>
      </c>
      <c r="Y15" s="2">
        <v>404</v>
      </c>
      <c r="Z15" s="2">
        <v>16553</v>
      </c>
      <c r="AA15" s="2">
        <v>1968</v>
      </c>
      <c r="AB15" s="2">
        <v>306</v>
      </c>
      <c r="AC15" s="2">
        <v>526</v>
      </c>
    </row>
    <row r="16" spans="1:29" x14ac:dyDescent="0.3">
      <c r="A16" s="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P16" s="2"/>
      <c r="Q16" s="2">
        <v>357</v>
      </c>
      <c r="R16" s="2">
        <v>472</v>
      </c>
      <c r="S16" s="2">
        <v>501</v>
      </c>
      <c r="T16" s="2">
        <v>47048</v>
      </c>
      <c r="U16" s="2">
        <v>15400</v>
      </c>
      <c r="V16" s="2">
        <v>1198</v>
      </c>
      <c r="W16" s="2">
        <v>1618</v>
      </c>
      <c r="X16" s="2">
        <v>328</v>
      </c>
      <c r="Y16" s="2">
        <v>251</v>
      </c>
      <c r="Z16" s="2">
        <v>17101</v>
      </c>
      <c r="AA16" s="2">
        <v>2106</v>
      </c>
      <c r="AB16" s="2">
        <v>380</v>
      </c>
      <c r="AC16" s="2">
        <v>555</v>
      </c>
    </row>
    <row r="17" spans="1:29" x14ac:dyDescent="0.3">
      <c r="A17" s="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P17" s="2"/>
      <c r="Q17" s="2">
        <v>423</v>
      </c>
      <c r="R17" s="2">
        <v>428</v>
      </c>
      <c r="S17" s="2">
        <v>482</v>
      </c>
      <c r="T17" s="2">
        <v>46072</v>
      </c>
      <c r="U17" s="2">
        <v>15229</v>
      </c>
      <c r="V17" s="2">
        <v>1292</v>
      </c>
      <c r="W17" s="2">
        <v>1389</v>
      </c>
      <c r="X17" s="2">
        <v>302</v>
      </c>
      <c r="Y17" s="2">
        <v>414</v>
      </c>
      <c r="Z17" s="2">
        <v>16195</v>
      </c>
      <c r="AA17" s="2">
        <v>1993</v>
      </c>
      <c r="AB17" s="2">
        <v>465</v>
      </c>
      <c r="AC17" s="2">
        <v>586</v>
      </c>
    </row>
    <row r="18" spans="1:29" x14ac:dyDescent="0.3">
      <c r="A18" s="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P18" s="2"/>
      <c r="Q18" s="2">
        <f>AVERAGE(Q15:Q17)</f>
        <v>386.66666666666669</v>
      </c>
      <c r="R18" s="2">
        <f t="shared" ref="R18:AC18" si="2">AVERAGE(R15:R17)</f>
        <v>427</v>
      </c>
      <c r="S18" s="2">
        <f t="shared" si="2"/>
        <v>498</v>
      </c>
      <c r="T18" s="2">
        <f t="shared" si="2"/>
        <v>46288.333333333336</v>
      </c>
      <c r="U18" s="2">
        <f t="shared" si="2"/>
        <v>15515.333333333334</v>
      </c>
      <c r="V18" s="2">
        <f t="shared" si="2"/>
        <v>1257.3333333333333</v>
      </c>
      <c r="W18" s="2">
        <f t="shared" si="2"/>
        <v>1482</v>
      </c>
      <c r="X18" s="2">
        <f t="shared" si="2"/>
        <v>307.33333333333331</v>
      </c>
      <c r="Y18" s="2">
        <f t="shared" si="2"/>
        <v>356.33333333333331</v>
      </c>
      <c r="Z18" s="2">
        <f t="shared" si="2"/>
        <v>16616.333333333332</v>
      </c>
      <c r="AA18" s="2">
        <f t="shared" si="2"/>
        <v>2022.3333333333333</v>
      </c>
      <c r="AB18" s="2">
        <f t="shared" si="2"/>
        <v>383.66666666666669</v>
      </c>
      <c r="AC18" s="2">
        <f t="shared" si="2"/>
        <v>555.66666666666663</v>
      </c>
    </row>
    <row r="19" spans="1:29" x14ac:dyDescent="0.3">
      <c r="A19" s="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P19" s="2"/>
      <c r="Q19" s="2"/>
      <c r="R19" s="2">
        <f>R18-$R18</f>
        <v>0</v>
      </c>
      <c r="S19" s="2">
        <f t="shared" ref="S19:W19" si="3">S18-$R18</f>
        <v>71</v>
      </c>
      <c r="T19" s="2">
        <f t="shared" si="3"/>
        <v>45861.333333333336</v>
      </c>
      <c r="U19" s="2">
        <f t="shared" si="3"/>
        <v>15088.333333333334</v>
      </c>
      <c r="V19" s="2">
        <f t="shared" si="3"/>
        <v>830.33333333333326</v>
      </c>
      <c r="W19" s="2">
        <f t="shared" si="3"/>
        <v>1055</v>
      </c>
      <c r="X19" s="2">
        <f>X18-$X18</f>
        <v>0</v>
      </c>
      <c r="Y19" s="2">
        <f t="shared" ref="Y19:AC19" si="4">Y18-$X18</f>
        <v>49</v>
      </c>
      <c r="Z19" s="2">
        <f t="shared" si="4"/>
        <v>16308.999999999998</v>
      </c>
      <c r="AA19" s="2">
        <f t="shared" si="4"/>
        <v>1715</v>
      </c>
      <c r="AB19" s="2">
        <f t="shared" si="4"/>
        <v>76.333333333333371</v>
      </c>
      <c r="AC19" s="2">
        <f t="shared" si="4"/>
        <v>248.33333333333331</v>
      </c>
    </row>
    <row r="20" spans="1:29" x14ac:dyDescent="0.3">
      <c r="A20" s="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P20" s="2"/>
      <c r="Q20" s="2"/>
      <c r="R20" s="2"/>
      <c r="S20" s="2">
        <f>S19/D7</f>
        <v>118.52428937268205</v>
      </c>
      <c r="T20" s="2">
        <f t="shared" ref="T20:AC20" si="5">T19/E7</f>
        <v>82767.251217313082</v>
      </c>
      <c r="U20" s="2">
        <f t="shared" si="5"/>
        <v>24209.767000229891</v>
      </c>
      <c r="V20" s="2">
        <f t="shared" si="5"/>
        <v>1636.3397557463957</v>
      </c>
      <c r="W20" s="2">
        <f t="shared" si="5"/>
        <v>1912.8490118712591</v>
      </c>
      <c r="X20" s="2">
        <f t="shared" si="5"/>
        <v>0</v>
      </c>
      <c r="Y20" s="2">
        <f t="shared" si="5"/>
        <v>221.92029117103101</v>
      </c>
      <c r="Z20" s="2">
        <f t="shared" si="5"/>
        <v>80830.993153177347</v>
      </c>
      <c r="AA20" s="2">
        <f t="shared" si="5"/>
        <v>8103.6384640282322</v>
      </c>
      <c r="AB20" s="2">
        <f t="shared" si="5"/>
        <v>536.67684121737489</v>
      </c>
      <c r="AC20" s="2">
        <f t="shared" si="5"/>
        <v>1132.7352794520798</v>
      </c>
    </row>
    <row r="21" spans="1:29" x14ac:dyDescent="0.3">
      <c r="A21" s="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P21" s="2"/>
      <c r="Q21" s="2"/>
      <c r="R21" s="2"/>
      <c r="S21" s="2"/>
      <c r="T21" s="2">
        <f>T20/1000</f>
        <v>82.767251217313088</v>
      </c>
      <c r="U21" s="2">
        <f t="shared" ref="U21:AC21" si="6">U20/1000</f>
        <v>24.209767000229892</v>
      </c>
      <c r="V21" s="2">
        <f t="shared" si="6"/>
        <v>1.6363397557463957</v>
      </c>
      <c r="W21" s="2">
        <f t="shared" si="6"/>
        <v>1.9128490118712591</v>
      </c>
      <c r="X21" s="2">
        <f t="shared" si="6"/>
        <v>0</v>
      </c>
      <c r="Y21" s="2">
        <f t="shared" si="6"/>
        <v>0.22192029117103101</v>
      </c>
      <c r="Z21" s="2">
        <f t="shared" si="6"/>
        <v>80.830993153177346</v>
      </c>
      <c r="AA21" s="2">
        <f t="shared" si="6"/>
        <v>8.1036384640282328</v>
      </c>
      <c r="AB21" s="2">
        <f t="shared" si="6"/>
        <v>0.53667684121737491</v>
      </c>
      <c r="AC21" s="2">
        <f t="shared" si="6"/>
        <v>1.1327352794520797</v>
      </c>
    </row>
    <row r="22" spans="1:29" x14ac:dyDescent="0.3">
      <c r="A22" s="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2"/>
      <c r="Q22" s="2"/>
      <c r="R22" s="2"/>
      <c r="S22" s="2"/>
      <c r="T22" s="2">
        <f>T21/$T21</f>
        <v>1</v>
      </c>
      <c r="U22" s="2">
        <f t="shared" ref="U22:W22" si="7">U21/$T21</f>
        <v>0.29250418062894107</v>
      </c>
      <c r="V22" s="2">
        <f t="shared" si="7"/>
        <v>1.9770376950782549E-2</v>
      </c>
      <c r="W22" s="2">
        <f t="shared" si="7"/>
        <v>2.3111182064617524E-2</v>
      </c>
      <c r="X22" s="2"/>
      <c r="Y22" s="2"/>
      <c r="Z22" s="2">
        <f>Z21/$Z21</f>
        <v>1</v>
      </c>
      <c r="AA22" s="2">
        <f t="shared" ref="AA22:AC22" si="8">AA21/$Z21</f>
        <v>0.10025409991773299</v>
      </c>
      <c r="AB22" s="2">
        <f t="shared" si="8"/>
        <v>6.6394933463251524E-3</v>
      </c>
      <c r="AC22" s="2">
        <f t="shared" si="8"/>
        <v>1.401362565600932E-2</v>
      </c>
    </row>
    <row r="23" spans="1:29" x14ac:dyDescent="0.3">
      <c r="A23" s="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P23" s="2"/>
      <c r="Q23" s="2"/>
      <c r="R23" s="2"/>
      <c r="S23" s="2"/>
      <c r="T23" s="2">
        <f>T22*100</f>
        <v>100</v>
      </c>
      <c r="U23" s="2">
        <f t="shared" ref="U23:AC23" si="9">U22*100</f>
        <v>29.250418062894106</v>
      </c>
      <c r="V23" s="2">
        <f t="shared" si="9"/>
        <v>1.9770376950782549</v>
      </c>
      <c r="W23" s="2">
        <f t="shared" si="9"/>
        <v>2.3111182064617526</v>
      </c>
      <c r="X23" s="2">
        <f t="shared" si="9"/>
        <v>0</v>
      </c>
      <c r="Y23" s="2">
        <f t="shared" si="9"/>
        <v>0</v>
      </c>
      <c r="Z23" s="2">
        <f t="shared" si="9"/>
        <v>100</v>
      </c>
      <c r="AA23" s="2">
        <f t="shared" si="9"/>
        <v>10.025409991773298</v>
      </c>
      <c r="AB23" s="2">
        <f t="shared" si="9"/>
        <v>0.66394933463251526</v>
      </c>
      <c r="AC23" s="2">
        <f t="shared" si="9"/>
        <v>1.4013625656009321</v>
      </c>
    </row>
    <row r="24" spans="1:29" x14ac:dyDescent="0.3">
      <c r="A24" s="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x14ac:dyDescent="0.3">
      <c r="A25" s="2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x14ac:dyDescent="0.3">
      <c r="A26" s="2"/>
      <c r="B26" s="2"/>
      <c r="C26" s="2"/>
      <c r="D26" s="2"/>
      <c r="F26" s="2"/>
      <c r="G26" s="2"/>
      <c r="H26" s="2"/>
      <c r="I26" s="2"/>
      <c r="J26" s="2"/>
      <c r="L26" s="2"/>
      <c r="M26" s="2"/>
      <c r="N26" s="2"/>
      <c r="P26" s="2"/>
      <c r="Q26" s="2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P27" s="2"/>
      <c r="Q27" s="2"/>
      <c r="R27" s="2"/>
      <c r="S27" s="2"/>
      <c r="T27" s="1"/>
      <c r="U27" s="2"/>
      <c r="V27" s="2"/>
      <c r="W27" s="2"/>
      <c r="X27" s="2"/>
      <c r="Y27" s="2"/>
      <c r="Z27" s="1"/>
      <c r="AA27" s="2"/>
      <c r="AB27" s="2"/>
      <c r="AC27" s="2"/>
    </row>
    <row r="28" spans="1:29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x14ac:dyDescent="0.3">
      <c r="A30" s="2"/>
      <c r="B30" s="2"/>
      <c r="C30" s="2"/>
      <c r="D30" s="2"/>
      <c r="F30" s="2"/>
      <c r="G30" s="2"/>
      <c r="H30" s="2"/>
      <c r="I30" s="2"/>
      <c r="J30" s="2"/>
      <c r="L30" s="2"/>
      <c r="M30" s="2"/>
      <c r="N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x14ac:dyDescent="0.3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2:29" x14ac:dyDescent="0.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P33" s="2"/>
      <c r="Q33" s="2"/>
      <c r="R33" s="2"/>
      <c r="S33" s="2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2:29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P34" s="2"/>
      <c r="Q34" s="2"/>
      <c r="R34" s="2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</row>
    <row r="35" spans="2:29" x14ac:dyDescent="0.3">
      <c r="P35" s="2"/>
      <c r="Q35" s="2"/>
      <c r="R35" s="2"/>
      <c r="S35" s="2"/>
      <c r="T35" s="16"/>
      <c r="U35" s="16"/>
      <c r="V35" s="16"/>
      <c r="W35" s="16"/>
      <c r="X35" s="16"/>
      <c r="Y35" s="16"/>
      <c r="Z35" s="16"/>
      <c r="AA35" s="16"/>
      <c r="AB35" s="16"/>
      <c r="AC35" s="16"/>
    </row>
  </sheetData>
  <mergeCells count="10">
    <mergeCell ref="R13:W13"/>
    <mergeCell ref="X13:AC13"/>
    <mergeCell ref="R26:W26"/>
    <mergeCell ref="X26:AC26"/>
    <mergeCell ref="C1:H1"/>
    <mergeCell ref="I1:N1"/>
    <mergeCell ref="C12:H12"/>
    <mergeCell ref="I12:N12"/>
    <mergeCell ref="C25:H25"/>
    <mergeCell ref="I25:N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4AC9D-DD36-45DF-AF9D-A84632370BB4}">
  <dimension ref="A1:AC34"/>
  <sheetViews>
    <sheetView zoomScale="70" zoomScaleNormal="70" workbookViewId="0">
      <selection activeCell="B12" sqref="B12:N22"/>
    </sheetView>
  </sheetViews>
  <sheetFormatPr defaultRowHeight="14.4" x14ac:dyDescent="0.3"/>
  <sheetData>
    <row r="1" spans="1:29" x14ac:dyDescent="0.3">
      <c r="A1" s="2"/>
      <c r="B1" s="2"/>
      <c r="C1" s="19" t="s">
        <v>6</v>
      </c>
      <c r="D1" s="19"/>
      <c r="E1" s="19"/>
      <c r="F1" s="19"/>
      <c r="G1" s="19"/>
      <c r="H1" s="19"/>
      <c r="I1" s="19" t="s">
        <v>7</v>
      </c>
      <c r="J1" s="19"/>
      <c r="K1" s="19"/>
      <c r="L1" s="19"/>
      <c r="M1" s="19"/>
      <c r="N1" s="19"/>
    </row>
    <row r="2" spans="1:29" x14ac:dyDescent="0.3">
      <c r="A2" s="2"/>
      <c r="B2" s="2" t="s">
        <v>0</v>
      </c>
      <c r="C2" s="2" t="s">
        <v>1</v>
      </c>
      <c r="D2" s="2">
        <v>3138</v>
      </c>
      <c r="E2" s="1">
        <v>3139</v>
      </c>
      <c r="F2" s="2" t="s">
        <v>2</v>
      </c>
      <c r="G2" s="2" t="s">
        <v>3</v>
      </c>
      <c r="H2" s="2" t="s">
        <v>4</v>
      </c>
      <c r="I2" s="2" t="s">
        <v>5</v>
      </c>
      <c r="J2" s="2">
        <v>3138</v>
      </c>
      <c r="K2" s="1">
        <v>3139</v>
      </c>
      <c r="L2" s="2" t="s">
        <v>2</v>
      </c>
      <c r="M2" s="2" t="s">
        <v>3</v>
      </c>
      <c r="N2" s="2" t="s">
        <v>4</v>
      </c>
    </row>
    <row r="3" spans="1:29" x14ac:dyDescent="0.3">
      <c r="A3" s="2"/>
      <c r="B3" s="2">
        <v>4.1700001806020737E-2</v>
      </c>
      <c r="C3" s="2">
        <v>0.2572999894618988</v>
      </c>
      <c r="D3" s="2">
        <v>0.29139998555183411</v>
      </c>
      <c r="E3" s="2">
        <v>0.27959999442100525</v>
      </c>
      <c r="F3" s="2">
        <v>0.25949999690055847</v>
      </c>
      <c r="G3" s="2">
        <v>0.31679999828338623</v>
      </c>
      <c r="H3" s="2">
        <v>0.23810000717639923</v>
      </c>
      <c r="I3" s="2">
        <v>0.2434999942779541</v>
      </c>
      <c r="J3" s="2">
        <v>0.26489999890327454</v>
      </c>
      <c r="K3" s="2">
        <v>0.18029999732971191</v>
      </c>
      <c r="L3" s="2">
        <v>0.24019999802112579</v>
      </c>
      <c r="M3" s="2">
        <v>0.27849999070167542</v>
      </c>
      <c r="N3" s="2">
        <v>0.30399999022483826</v>
      </c>
    </row>
    <row r="4" spans="1:29" x14ac:dyDescent="0.3">
      <c r="A4" s="2"/>
      <c r="B4" s="2">
        <v>4.1999999433755875E-2</v>
      </c>
      <c r="C4" s="2">
        <v>0.26759999990463257</v>
      </c>
      <c r="D4" s="2">
        <v>0.31000000238418579</v>
      </c>
      <c r="E4" s="2">
        <v>0.28870001435279846</v>
      </c>
      <c r="F4" s="2">
        <v>0.27059999108314514</v>
      </c>
      <c r="G4" s="2">
        <v>0.34099999070167542</v>
      </c>
      <c r="H4" s="2">
        <v>0.24480000138282776</v>
      </c>
      <c r="I4" s="2">
        <v>0.26370000839233398</v>
      </c>
      <c r="J4" s="2">
        <v>0.28189998865127563</v>
      </c>
      <c r="K4" s="2">
        <v>0.18299999833106995</v>
      </c>
      <c r="L4" s="2">
        <v>0.26320001482963562</v>
      </c>
      <c r="M4" s="2">
        <v>0.26249998807907104</v>
      </c>
      <c r="N4" s="2">
        <v>0.29269999265670776</v>
      </c>
    </row>
    <row r="5" spans="1:29" x14ac:dyDescent="0.3">
      <c r="A5" s="2"/>
      <c r="B5" s="2">
        <v>4.1900001466274261E-2</v>
      </c>
      <c r="C5" s="2">
        <v>0.27979999780654907</v>
      </c>
      <c r="D5" s="2">
        <v>0.29730001091957092</v>
      </c>
      <c r="E5" s="2">
        <v>0.34130001068115234</v>
      </c>
      <c r="F5" s="2">
        <v>0.27930000424385071</v>
      </c>
      <c r="G5" s="2">
        <v>0.35159999132156372</v>
      </c>
      <c r="H5" s="2">
        <v>0.25299999117851257</v>
      </c>
      <c r="I5" s="2">
        <v>0.27320000529289246</v>
      </c>
      <c r="J5" s="2">
        <v>0.28639999032020569</v>
      </c>
      <c r="K5" s="2">
        <v>0.18189999461174011</v>
      </c>
      <c r="L5" s="2">
        <v>0.26170000433921814</v>
      </c>
      <c r="M5" s="2">
        <v>0.27110001444816589</v>
      </c>
      <c r="N5" s="2">
        <v>0.27050000429153442</v>
      </c>
    </row>
    <row r="6" spans="1:29" x14ac:dyDescent="0.3">
      <c r="A6" s="2"/>
      <c r="B6" s="2">
        <f>AVERAGE(B3:B5)</f>
        <v>4.1866667568683624E-2</v>
      </c>
      <c r="C6" s="2">
        <f t="shared" ref="C6:N6" si="0">AVERAGE(C3:C5)</f>
        <v>0.26823332905769348</v>
      </c>
      <c r="D6" s="2">
        <f t="shared" si="0"/>
        <v>0.29956666628519696</v>
      </c>
      <c r="E6" s="2">
        <f t="shared" si="0"/>
        <v>0.30320000648498535</v>
      </c>
      <c r="F6" s="2">
        <f t="shared" si="0"/>
        <v>0.26979999740918476</v>
      </c>
      <c r="G6" s="2">
        <f t="shared" si="0"/>
        <v>0.33646666010220844</v>
      </c>
      <c r="H6" s="2">
        <f t="shared" si="0"/>
        <v>0.24529999991257986</v>
      </c>
      <c r="I6" s="2">
        <f t="shared" si="0"/>
        <v>0.26013333598772687</v>
      </c>
      <c r="J6" s="2">
        <f t="shared" si="0"/>
        <v>0.27773332595825195</v>
      </c>
      <c r="K6" s="2">
        <f t="shared" si="0"/>
        <v>0.18173333009084067</v>
      </c>
      <c r="L6" s="2">
        <f t="shared" si="0"/>
        <v>0.25503333906332654</v>
      </c>
      <c r="M6" s="2">
        <f t="shared" si="0"/>
        <v>0.27069999774297077</v>
      </c>
      <c r="N6" s="2">
        <f t="shared" si="0"/>
        <v>0.2890666623910268</v>
      </c>
    </row>
    <row r="7" spans="1:29" x14ac:dyDescent="0.3">
      <c r="A7" s="2"/>
      <c r="B7" s="2">
        <f>B6-$B$6</f>
        <v>0</v>
      </c>
      <c r="C7" s="2">
        <f t="shared" ref="C7:N7" si="1">C6-$B$6</f>
        <v>0.22636666148900986</v>
      </c>
      <c r="D7" s="2">
        <f t="shared" si="1"/>
        <v>0.25769999871651333</v>
      </c>
      <c r="E7" s="2">
        <f t="shared" si="1"/>
        <v>0.26133333891630173</v>
      </c>
      <c r="F7" s="2">
        <f t="shared" si="1"/>
        <v>0.22793332984050113</v>
      </c>
      <c r="G7" s="2">
        <f t="shared" si="1"/>
        <v>0.29459999253352481</v>
      </c>
      <c r="H7" s="2">
        <f t="shared" si="1"/>
        <v>0.20343333234389624</v>
      </c>
      <c r="I7" s="2">
        <f t="shared" si="1"/>
        <v>0.21826666841904324</v>
      </c>
      <c r="J7" s="2">
        <f t="shared" si="1"/>
        <v>0.23586665838956833</v>
      </c>
      <c r="K7" s="2">
        <f t="shared" si="1"/>
        <v>0.13986666252215704</v>
      </c>
      <c r="L7" s="2">
        <f t="shared" si="1"/>
        <v>0.21316667149464291</v>
      </c>
      <c r="M7" s="2">
        <f t="shared" si="1"/>
        <v>0.22883333017428714</v>
      </c>
      <c r="N7" s="2">
        <f t="shared" si="1"/>
        <v>0.24719999482234317</v>
      </c>
    </row>
    <row r="8" spans="1:29" x14ac:dyDescent="0.3">
      <c r="A8" s="2"/>
      <c r="B8" s="2"/>
      <c r="C8" s="2"/>
      <c r="D8" s="2"/>
      <c r="E8" s="1"/>
      <c r="F8" s="2"/>
      <c r="G8" s="2"/>
      <c r="H8" s="2"/>
      <c r="I8" s="2"/>
      <c r="J8" s="2"/>
      <c r="K8" s="1"/>
      <c r="L8" s="2"/>
      <c r="M8" s="2"/>
      <c r="N8" s="2"/>
    </row>
    <row r="9" spans="1:29" x14ac:dyDescent="0.3">
      <c r="A9" s="2"/>
      <c r="B9" s="2"/>
      <c r="C9" s="2"/>
      <c r="D9" s="2"/>
      <c r="E9" s="1"/>
      <c r="F9" s="2"/>
      <c r="G9" s="2"/>
      <c r="H9" s="2"/>
      <c r="I9" s="2"/>
      <c r="J9" s="2"/>
      <c r="K9" s="1"/>
      <c r="L9" s="2"/>
      <c r="M9" s="2"/>
      <c r="N9" s="2"/>
    </row>
    <row r="10" spans="1:29" x14ac:dyDescent="0.3">
      <c r="A10" s="2"/>
      <c r="B10" s="2"/>
      <c r="C10" s="2"/>
      <c r="D10" s="2"/>
      <c r="E10" s="1"/>
      <c r="F10" s="2"/>
      <c r="G10" s="2"/>
      <c r="H10" s="2"/>
      <c r="I10" s="2"/>
      <c r="J10" s="2"/>
      <c r="K10" s="1"/>
      <c r="L10" s="2"/>
      <c r="M10" s="2"/>
      <c r="N10" s="2"/>
    </row>
    <row r="11" spans="1:29" x14ac:dyDescent="0.3">
      <c r="A11" s="2"/>
      <c r="B11" s="2"/>
      <c r="C11" s="2"/>
      <c r="D11" s="2"/>
      <c r="E11" s="1"/>
      <c r="F11" s="2"/>
      <c r="G11" s="2"/>
      <c r="H11" s="2"/>
      <c r="I11" s="2"/>
      <c r="J11" s="2"/>
      <c r="K11" s="1"/>
      <c r="L11" s="2"/>
      <c r="M11" s="2"/>
      <c r="N11" s="2"/>
    </row>
    <row r="12" spans="1:29" x14ac:dyDescent="0.3">
      <c r="A12" s="2"/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P12" s="2"/>
      <c r="Q12" s="2"/>
      <c r="R12" s="19" t="s">
        <v>6</v>
      </c>
      <c r="S12" s="19"/>
      <c r="T12" s="19"/>
      <c r="U12" s="19"/>
      <c r="V12" s="19"/>
      <c r="W12" s="19"/>
      <c r="X12" s="19" t="s">
        <v>7</v>
      </c>
      <c r="Y12" s="19"/>
      <c r="Z12" s="19"/>
      <c r="AA12" s="19"/>
      <c r="AB12" s="19"/>
      <c r="AC12" s="19"/>
    </row>
    <row r="13" spans="1:29" x14ac:dyDescent="0.3">
      <c r="A13" s="2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P13" s="2" t="s">
        <v>8</v>
      </c>
      <c r="Q13" s="2" t="s">
        <v>0</v>
      </c>
      <c r="R13" s="2" t="s">
        <v>1</v>
      </c>
      <c r="S13" s="2">
        <v>3138</v>
      </c>
      <c r="T13" s="1">
        <v>3139</v>
      </c>
      <c r="U13" s="2" t="s">
        <v>2</v>
      </c>
      <c r="V13" s="2" t="s">
        <v>3</v>
      </c>
      <c r="W13" s="2" t="s">
        <v>4</v>
      </c>
      <c r="X13" s="2" t="s">
        <v>5</v>
      </c>
      <c r="Y13" s="2">
        <v>3138</v>
      </c>
      <c r="Z13" s="1">
        <v>3139</v>
      </c>
      <c r="AA13" s="2" t="s">
        <v>2</v>
      </c>
      <c r="AB13" s="2" t="s">
        <v>3</v>
      </c>
      <c r="AC13" s="2" t="s">
        <v>4</v>
      </c>
    </row>
    <row r="14" spans="1:29" x14ac:dyDescent="0.3">
      <c r="A14" s="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P14" s="2"/>
      <c r="Q14" s="2">
        <v>660</v>
      </c>
      <c r="R14" s="2">
        <v>768</v>
      </c>
      <c r="S14" s="2">
        <v>726</v>
      </c>
      <c r="T14" s="2">
        <v>41998</v>
      </c>
      <c r="U14" s="2">
        <v>10185</v>
      </c>
      <c r="V14" s="2">
        <v>1657</v>
      </c>
      <c r="W14" s="2">
        <v>1391</v>
      </c>
      <c r="X14" s="2">
        <v>721</v>
      </c>
      <c r="Y14" s="2">
        <v>631</v>
      </c>
      <c r="Z14" s="2">
        <v>20060</v>
      </c>
      <c r="AA14" s="2">
        <v>4077</v>
      </c>
      <c r="AB14" s="2">
        <v>1107</v>
      </c>
      <c r="AC14" s="2">
        <v>1232</v>
      </c>
    </row>
    <row r="15" spans="1:29" x14ac:dyDescent="0.3">
      <c r="A15" s="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P15" s="2"/>
      <c r="Q15" s="2">
        <v>668</v>
      </c>
      <c r="R15" s="2">
        <v>583</v>
      </c>
      <c r="S15" s="2">
        <v>674</v>
      </c>
      <c r="T15" s="2">
        <v>41402</v>
      </c>
      <c r="U15" s="2">
        <v>11097</v>
      </c>
      <c r="V15" s="2">
        <v>1606</v>
      </c>
      <c r="W15" s="2">
        <v>1468</v>
      </c>
      <c r="X15" s="2">
        <v>548</v>
      </c>
      <c r="Y15" s="2">
        <v>537</v>
      </c>
      <c r="Z15" s="2">
        <v>22231</v>
      </c>
      <c r="AA15" s="2">
        <v>4424</v>
      </c>
      <c r="AB15" s="2">
        <v>848</v>
      </c>
      <c r="AC15" s="2">
        <v>1088</v>
      </c>
    </row>
    <row r="16" spans="1:29" x14ac:dyDescent="0.3">
      <c r="A16" s="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P16" s="2"/>
      <c r="Q16" s="2">
        <v>693</v>
      </c>
      <c r="R16" s="2">
        <v>1041</v>
      </c>
      <c r="S16" s="2">
        <v>713</v>
      </c>
      <c r="T16" s="2">
        <v>45467</v>
      </c>
      <c r="U16" s="2">
        <v>10811</v>
      </c>
      <c r="V16" s="2">
        <v>1338</v>
      </c>
      <c r="W16" s="2">
        <v>1600</v>
      </c>
      <c r="X16" s="2">
        <v>460</v>
      </c>
      <c r="Y16" s="2">
        <v>544</v>
      </c>
      <c r="Z16" s="2">
        <v>20331</v>
      </c>
      <c r="AA16" s="2">
        <v>3906</v>
      </c>
      <c r="AB16" s="2">
        <v>1089</v>
      </c>
      <c r="AC16" s="2">
        <v>1218</v>
      </c>
    </row>
    <row r="17" spans="1:29" x14ac:dyDescent="0.3">
      <c r="A17" s="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P17" s="2"/>
      <c r="Q17" s="2">
        <f>AVERAGE(Q14:Q16)</f>
        <v>673.66666666666663</v>
      </c>
      <c r="R17" s="2">
        <f t="shared" ref="R17" si="2">AVERAGE(R14:R16)</f>
        <v>797.33333333333337</v>
      </c>
      <c r="S17" s="2">
        <f t="shared" ref="S17" si="3">AVERAGE(S14:S16)</f>
        <v>704.33333333333337</v>
      </c>
      <c r="T17" s="2">
        <f t="shared" ref="T17" si="4">AVERAGE(T14:T16)</f>
        <v>42955.666666666664</v>
      </c>
      <c r="U17" s="2">
        <f t="shared" ref="U17" si="5">AVERAGE(U14:U16)</f>
        <v>10697.666666666666</v>
      </c>
      <c r="V17" s="2">
        <f t="shared" ref="V17" si="6">AVERAGE(V14:V16)</f>
        <v>1533.6666666666667</v>
      </c>
      <c r="W17" s="2">
        <f t="shared" ref="W17" si="7">AVERAGE(W14:W16)</f>
        <v>1486.3333333333333</v>
      </c>
      <c r="X17" s="2">
        <f t="shared" ref="X17" si="8">AVERAGE(X14:X16)</f>
        <v>576.33333333333337</v>
      </c>
      <c r="Y17" s="2">
        <f t="shared" ref="Y17" si="9">AVERAGE(Y14:Y16)</f>
        <v>570.66666666666663</v>
      </c>
      <c r="Z17" s="2">
        <f t="shared" ref="Z17" si="10">AVERAGE(Z14:Z16)</f>
        <v>20874</v>
      </c>
      <c r="AA17" s="2">
        <f t="shared" ref="AA17" si="11">AVERAGE(AA14:AA16)</f>
        <v>4135.666666666667</v>
      </c>
      <c r="AB17" s="2">
        <f t="shared" ref="AB17" si="12">AVERAGE(AB14:AB16)</f>
        <v>1014.6666666666666</v>
      </c>
      <c r="AC17" s="2">
        <f t="shared" ref="AC17" si="13">AVERAGE(AC14:AC16)</f>
        <v>1179.3333333333333</v>
      </c>
    </row>
    <row r="18" spans="1:29" x14ac:dyDescent="0.3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P18" s="2"/>
      <c r="Q18" s="2"/>
      <c r="R18" s="2">
        <f>R17-$R17</f>
        <v>0</v>
      </c>
      <c r="S18" s="2">
        <f t="shared" ref="S18:W18" si="14">S17-$R17</f>
        <v>-93</v>
      </c>
      <c r="T18" s="2">
        <f t="shared" si="14"/>
        <v>42158.333333333328</v>
      </c>
      <c r="U18" s="2">
        <f t="shared" si="14"/>
        <v>9900.3333333333321</v>
      </c>
      <c r="V18" s="2">
        <f t="shared" si="14"/>
        <v>736.33333333333337</v>
      </c>
      <c r="W18" s="2">
        <f t="shared" si="14"/>
        <v>688.99999999999989</v>
      </c>
      <c r="X18" s="2">
        <f>X17-$X17</f>
        <v>0</v>
      </c>
      <c r="Y18" s="2">
        <f t="shared" ref="Y18:AC18" si="15">Y17-$X17</f>
        <v>-5.6666666666667425</v>
      </c>
      <c r="Z18" s="2">
        <f t="shared" si="15"/>
        <v>20297.666666666668</v>
      </c>
      <c r="AA18" s="2">
        <f t="shared" si="15"/>
        <v>3559.3333333333335</v>
      </c>
      <c r="AB18" s="2">
        <f t="shared" si="15"/>
        <v>438.33333333333326</v>
      </c>
      <c r="AC18" s="2">
        <f t="shared" si="15"/>
        <v>602.99999999999989</v>
      </c>
    </row>
    <row r="19" spans="1:29" x14ac:dyDescent="0.3">
      <c r="A19" s="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P19" s="2"/>
      <c r="Q19" s="2"/>
      <c r="R19" s="2"/>
      <c r="S19" s="2">
        <f>S18/D7</f>
        <v>-360.88475150636697</v>
      </c>
      <c r="T19" s="2">
        <f t="shared" ref="T19:AC19" si="16">T18/E7</f>
        <v>161320.14961487768</v>
      </c>
      <c r="U19" s="2">
        <f t="shared" si="16"/>
        <v>43435.2156407367</v>
      </c>
      <c r="V19" s="2">
        <f t="shared" si="16"/>
        <v>2499.4343244918455</v>
      </c>
      <c r="W19" s="2">
        <f t="shared" si="16"/>
        <v>3386.8589383143558</v>
      </c>
      <c r="X19" s="2">
        <f t="shared" si="16"/>
        <v>0</v>
      </c>
      <c r="Y19" s="2">
        <f t="shared" si="16"/>
        <v>-24.024873652584727</v>
      </c>
      <c r="Z19" s="2">
        <f t="shared" si="16"/>
        <v>145121.54862815293</v>
      </c>
      <c r="AA19" s="2">
        <f t="shared" si="16"/>
        <v>16697.419481087985</v>
      </c>
      <c r="AB19" s="2">
        <f t="shared" si="16"/>
        <v>1915.5135005878903</v>
      </c>
      <c r="AC19" s="2">
        <f t="shared" si="16"/>
        <v>2439.320439441602</v>
      </c>
    </row>
    <row r="20" spans="1:29" x14ac:dyDescent="0.3">
      <c r="A20" s="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P20" s="2"/>
      <c r="Q20" s="2"/>
      <c r="R20" s="2"/>
      <c r="S20" s="2"/>
      <c r="T20" s="2">
        <f>T19/1000</f>
        <v>161.32014961487769</v>
      </c>
      <c r="U20" s="2">
        <f t="shared" ref="U20:AC20" si="17">U19/1000</f>
        <v>43.4352156407367</v>
      </c>
      <c r="V20" s="2">
        <f t="shared" si="17"/>
        <v>2.4994343244918453</v>
      </c>
      <c r="W20" s="2">
        <f t="shared" si="17"/>
        <v>3.3868589383143557</v>
      </c>
      <c r="X20" s="2">
        <f t="shared" si="17"/>
        <v>0</v>
      </c>
      <c r="Y20" s="2">
        <f t="shared" si="17"/>
        <v>-2.4024873652584728E-2</v>
      </c>
      <c r="Z20" s="2">
        <f t="shared" si="17"/>
        <v>145.12154862815294</v>
      </c>
      <c r="AA20" s="2">
        <f t="shared" si="17"/>
        <v>16.697419481087984</v>
      </c>
      <c r="AB20" s="2">
        <f t="shared" si="17"/>
        <v>1.9155135005878903</v>
      </c>
      <c r="AC20" s="2">
        <f t="shared" si="17"/>
        <v>2.4393204394416022</v>
      </c>
    </row>
    <row r="21" spans="1:29" x14ac:dyDescent="0.3">
      <c r="A21" s="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P21" s="2"/>
      <c r="Q21" s="2"/>
      <c r="R21" s="2"/>
      <c r="S21" s="2"/>
      <c r="T21" s="2">
        <f>T20/$T20</f>
        <v>1</v>
      </c>
      <c r="U21" s="2">
        <f t="shared" ref="U21:W21" si="18">U20/$T20</f>
        <v>0.26924854548195204</v>
      </c>
      <c r="V21" s="2">
        <f t="shared" si="18"/>
        <v>1.5493627612290138E-2</v>
      </c>
      <c r="W21" s="2">
        <f t="shared" si="18"/>
        <v>2.0994642928362395E-2</v>
      </c>
      <c r="X21" s="2"/>
      <c r="Y21" s="2"/>
      <c r="Z21" s="2">
        <f>Z20/$Z20</f>
        <v>1</v>
      </c>
      <c r="AA21" s="2">
        <f t="shared" ref="AA21:AC21" si="19">AA20/$Z20</f>
        <v>0.11505816771478938</v>
      </c>
      <c r="AB21" s="2">
        <f t="shared" si="19"/>
        <v>1.319937334389973E-2</v>
      </c>
      <c r="AC21" s="2">
        <f t="shared" si="19"/>
        <v>1.680880932225929E-2</v>
      </c>
    </row>
    <row r="22" spans="1:29" x14ac:dyDescent="0.3">
      <c r="A22" s="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T22">
        <f>T21*100</f>
        <v>100</v>
      </c>
      <c r="U22" s="2">
        <f t="shared" ref="U22:AC22" si="20">U21*100</f>
        <v>26.924854548195203</v>
      </c>
      <c r="V22" s="2">
        <f t="shared" si="20"/>
        <v>1.5493627612290137</v>
      </c>
      <c r="W22" s="2">
        <f t="shared" si="20"/>
        <v>2.0994642928362395</v>
      </c>
      <c r="X22" s="2">
        <f t="shared" si="20"/>
        <v>0</v>
      </c>
      <c r="Y22" s="2">
        <f t="shared" si="20"/>
        <v>0</v>
      </c>
      <c r="Z22" s="2">
        <f t="shared" si="20"/>
        <v>100</v>
      </c>
      <c r="AA22" s="2">
        <f t="shared" si="20"/>
        <v>11.505816771478939</v>
      </c>
      <c r="AB22" s="2">
        <f t="shared" si="20"/>
        <v>1.319937334389973</v>
      </c>
      <c r="AC22" s="2">
        <f t="shared" si="20"/>
        <v>1.680880932225929</v>
      </c>
    </row>
    <row r="23" spans="1:29" x14ac:dyDescent="0.3">
      <c r="A23" s="2"/>
      <c r="B23" s="2"/>
      <c r="C23" s="2"/>
      <c r="D23" s="2"/>
      <c r="E23" s="1"/>
      <c r="F23" s="2"/>
      <c r="G23" s="2"/>
      <c r="H23" s="2"/>
      <c r="I23" s="2"/>
      <c r="J23" s="2"/>
      <c r="K23" s="1"/>
      <c r="L23" s="2"/>
      <c r="M23" s="2"/>
      <c r="N23" s="2"/>
    </row>
    <row r="24" spans="1:29" x14ac:dyDescent="0.3">
      <c r="A24" s="2"/>
      <c r="B24" s="2"/>
      <c r="C24" s="2"/>
      <c r="D24" s="2"/>
      <c r="E24" s="1"/>
      <c r="F24" s="2"/>
      <c r="G24" s="2"/>
      <c r="H24" s="2"/>
      <c r="I24" s="2"/>
      <c r="J24" s="2"/>
      <c r="K24" s="1"/>
      <c r="L24" s="2"/>
      <c r="M24" s="2"/>
      <c r="N24" s="2"/>
    </row>
    <row r="25" spans="1:29" x14ac:dyDescent="0.3">
      <c r="A25" s="2"/>
      <c r="B25" s="2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Q25" s="2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x14ac:dyDescent="0.3">
      <c r="A26" s="2"/>
      <c r="B26" s="2"/>
      <c r="C26" s="2"/>
      <c r="D26" s="2"/>
      <c r="E26" s="1"/>
      <c r="F26" s="2"/>
      <c r="G26" s="2"/>
      <c r="H26" s="2"/>
      <c r="I26" s="2"/>
      <c r="J26" s="2"/>
      <c r="K26" s="1"/>
      <c r="L26" s="2"/>
      <c r="M26" s="2"/>
      <c r="N26" s="2"/>
      <c r="Q26" s="2"/>
      <c r="R26" s="2"/>
      <c r="S26" s="2"/>
      <c r="T26" s="1"/>
      <c r="U26" s="2"/>
      <c r="V26" s="2"/>
      <c r="W26" s="2"/>
      <c r="X26" s="2"/>
      <c r="Y26" s="2"/>
      <c r="Z26" s="1"/>
      <c r="AA26" s="2"/>
      <c r="AB26" s="2"/>
      <c r="AC26" s="2"/>
    </row>
    <row r="27" spans="1:29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x14ac:dyDescent="0.3">
      <c r="A30" s="2"/>
      <c r="B30" s="2"/>
      <c r="C30" s="2"/>
      <c r="D30" s="2"/>
      <c r="E30" s="1"/>
      <c r="F30" s="2"/>
      <c r="G30" s="2"/>
      <c r="H30" s="2"/>
      <c r="I30" s="2"/>
      <c r="J30" s="2"/>
      <c r="K30" s="1"/>
      <c r="L30" s="2"/>
      <c r="M30" s="2"/>
      <c r="N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x14ac:dyDescent="0.3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2:29" x14ac:dyDescent="0.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2:29" x14ac:dyDescent="0.3"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</row>
  </sheetData>
  <mergeCells count="10">
    <mergeCell ref="R12:W12"/>
    <mergeCell ref="X12:AC12"/>
    <mergeCell ref="R25:W25"/>
    <mergeCell ref="X25:AC25"/>
    <mergeCell ref="C1:H1"/>
    <mergeCell ref="I1:N1"/>
    <mergeCell ref="C12:H12"/>
    <mergeCell ref="I12:N12"/>
    <mergeCell ref="C25:H25"/>
    <mergeCell ref="I25:N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E1648-5DCD-4EFD-A16A-8BB32273E9A5}">
  <dimension ref="A1:AC39"/>
  <sheetViews>
    <sheetView zoomScale="55" zoomScaleNormal="55" workbookViewId="0">
      <selection activeCell="B13" sqref="B13:N23"/>
    </sheetView>
  </sheetViews>
  <sheetFormatPr defaultRowHeight="14.4" x14ac:dyDescent="0.3"/>
  <sheetData>
    <row r="1" spans="1:29" x14ac:dyDescent="0.3">
      <c r="A1" s="2"/>
      <c r="B1" s="2"/>
      <c r="C1" s="19" t="s">
        <v>6</v>
      </c>
      <c r="D1" s="19"/>
      <c r="E1" s="19"/>
      <c r="F1" s="19"/>
      <c r="G1" s="19"/>
      <c r="H1" s="19"/>
      <c r="I1" s="19" t="s">
        <v>7</v>
      </c>
      <c r="J1" s="19"/>
      <c r="K1" s="19"/>
      <c r="L1" s="19"/>
      <c r="M1" s="19"/>
      <c r="N1" s="19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x14ac:dyDescent="0.3">
      <c r="A2" s="2"/>
      <c r="B2" s="2" t="s">
        <v>0</v>
      </c>
      <c r="C2" s="2" t="s">
        <v>1</v>
      </c>
      <c r="D2" s="2">
        <v>3138</v>
      </c>
      <c r="E2" s="1">
        <v>3139</v>
      </c>
      <c r="F2" s="2" t="s">
        <v>2</v>
      </c>
      <c r="G2" s="2" t="s">
        <v>3</v>
      </c>
      <c r="H2" s="2" t="s">
        <v>4</v>
      </c>
      <c r="I2" s="2" t="s">
        <v>5</v>
      </c>
      <c r="J2" s="2">
        <v>3138</v>
      </c>
      <c r="K2" s="1">
        <v>3139</v>
      </c>
      <c r="L2" s="2" t="s">
        <v>2</v>
      </c>
      <c r="M2" s="2" t="s">
        <v>3</v>
      </c>
      <c r="N2" s="2" t="s">
        <v>4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3">
      <c r="A3" s="2"/>
      <c r="B3" s="7">
        <v>4.2500000447034836E-2</v>
      </c>
      <c r="C3" s="8">
        <v>0.33829998970031738</v>
      </c>
      <c r="D3" s="8">
        <v>0.44350001215934753</v>
      </c>
      <c r="E3" s="8">
        <v>0.41679999232292175</v>
      </c>
      <c r="F3" s="8">
        <v>0.37409999966621399</v>
      </c>
      <c r="G3" s="8">
        <v>0.3474000096321106</v>
      </c>
      <c r="H3" s="8">
        <v>0.39629998803138733</v>
      </c>
      <c r="I3" s="8">
        <v>0.35400000214576721</v>
      </c>
      <c r="J3" s="8">
        <v>0.29580000042915344</v>
      </c>
      <c r="K3" s="8">
        <v>0.29289999999999999</v>
      </c>
      <c r="L3" s="9">
        <v>0.30550000071525574</v>
      </c>
      <c r="M3" s="10">
        <v>0.303600013256073</v>
      </c>
      <c r="N3" s="11">
        <v>0.25879999995231628</v>
      </c>
      <c r="O3" s="2"/>
      <c r="P3" s="9"/>
      <c r="Q3" s="9"/>
      <c r="R3" s="9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x14ac:dyDescent="0.3">
      <c r="A4" s="2"/>
      <c r="B4" s="7">
        <v>4.960000142455101E-2</v>
      </c>
      <c r="C4" s="8">
        <v>0.34850001335144043</v>
      </c>
      <c r="D4" s="8">
        <v>0.43970000743865967</v>
      </c>
      <c r="E4" s="8">
        <v>0.42030000686645508</v>
      </c>
      <c r="F4" s="8">
        <v>0.36469998955726624</v>
      </c>
      <c r="G4" s="8">
        <v>0.34639999270439148</v>
      </c>
      <c r="H4" s="8">
        <v>0.41220000386238098</v>
      </c>
      <c r="I4" s="8">
        <v>0.34929999709129333</v>
      </c>
      <c r="J4" s="8">
        <v>0.30189999938011169</v>
      </c>
      <c r="K4" s="8">
        <v>0.30249999999999999</v>
      </c>
      <c r="L4" s="9">
        <v>0.31389999389648438</v>
      </c>
      <c r="M4" s="10">
        <v>0.2824999988079071</v>
      </c>
      <c r="N4" s="11">
        <v>0.27239999175071716</v>
      </c>
      <c r="O4" s="2"/>
      <c r="P4" s="10"/>
      <c r="Q4" s="10"/>
      <c r="R4" s="10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x14ac:dyDescent="0.3">
      <c r="A5" s="2"/>
      <c r="B5" s="7">
        <v>4.6700000762939453E-2</v>
      </c>
      <c r="C5" s="8">
        <v>0.35569998621940613</v>
      </c>
      <c r="D5" s="8">
        <v>0.4406999945640564</v>
      </c>
      <c r="E5" s="8">
        <v>0.41299998760223389</v>
      </c>
      <c r="F5" s="8">
        <v>0.3684999942779541</v>
      </c>
      <c r="G5" s="8">
        <v>0.34360000491142273</v>
      </c>
      <c r="H5" s="8">
        <v>0.40169999003410339</v>
      </c>
      <c r="I5" s="8">
        <v>0.3296000063419342</v>
      </c>
      <c r="J5" s="8">
        <v>0.25</v>
      </c>
      <c r="K5" s="8">
        <v>0.30049999999999999</v>
      </c>
      <c r="L5" s="9">
        <v>0.28850001096725464</v>
      </c>
      <c r="M5" s="10">
        <v>0.2671000063419342</v>
      </c>
      <c r="N5" s="11">
        <v>0.27419999241828918</v>
      </c>
      <c r="O5" s="2"/>
      <c r="P5" s="2"/>
      <c r="Q5" s="2"/>
      <c r="R5" s="11"/>
      <c r="S5" s="11"/>
      <c r="T5" s="11"/>
      <c r="U5" s="2"/>
      <c r="V5" s="2"/>
      <c r="W5" s="2"/>
      <c r="X5" s="2"/>
      <c r="Y5" s="2"/>
      <c r="Z5" s="2"/>
      <c r="AA5" s="2"/>
      <c r="AB5" s="2"/>
      <c r="AC5" s="2"/>
    </row>
    <row r="6" spans="1:29" x14ac:dyDescent="0.3">
      <c r="A6" s="2"/>
      <c r="B6" s="2">
        <f>AVERAGE(B3:B5)</f>
        <v>4.6266667544841766E-2</v>
      </c>
      <c r="C6" s="2">
        <f t="shared" ref="C6:N6" si="0">AVERAGE(C3:C5)</f>
        <v>0.34749999642372131</v>
      </c>
      <c r="D6" s="2">
        <f t="shared" si="0"/>
        <v>0.44130000472068787</v>
      </c>
      <c r="E6" s="2">
        <f t="shared" si="0"/>
        <v>0.41669999559720355</v>
      </c>
      <c r="F6" s="2">
        <f t="shared" si="0"/>
        <v>0.36909999450047809</v>
      </c>
      <c r="G6" s="2">
        <f t="shared" si="0"/>
        <v>0.34580000241597492</v>
      </c>
      <c r="H6" s="2">
        <f t="shared" si="0"/>
        <v>0.40339999397595722</v>
      </c>
      <c r="I6" s="2">
        <f t="shared" si="0"/>
        <v>0.34430000185966492</v>
      </c>
      <c r="J6" s="2">
        <f t="shared" si="0"/>
        <v>0.28256666660308838</v>
      </c>
      <c r="K6" s="2">
        <f t="shared" si="0"/>
        <v>0.29863333333333331</v>
      </c>
      <c r="L6" s="2">
        <f t="shared" si="0"/>
        <v>0.30263333519299823</v>
      </c>
      <c r="M6" s="2">
        <f t="shared" si="0"/>
        <v>0.28440000613530475</v>
      </c>
      <c r="N6" s="2">
        <f t="shared" si="0"/>
        <v>0.26846666137377423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16"/>
      <c r="AA6" s="16"/>
      <c r="AB6" s="16"/>
      <c r="AC6" s="2"/>
    </row>
    <row r="7" spans="1:29" x14ac:dyDescent="0.3">
      <c r="A7" s="2"/>
      <c r="B7" s="2">
        <f>B6-$B$6</f>
        <v>0</v>
      </c>
      <c r="C7" s="2">
        <f t="shared" ref="C7:N7" si="1">C6-$B$6</f>
        <v>0.30123332887887955</v>
      </c>
      <c r="D7" s="2">
        <f t="shared" si="1"/>
        <v>0.3950333371758461</v>
      </c>
      <c r="E7" s="2">
        <f t="shared" si="1"/>
        <v>0.37043332805236179</v>
      </c>
      <c r="F7" s="2">
        <f t="shared" si="1"/>
        <v>0.32283332695563632</v>
      </c>
      <c r="G7" s="2">
        <f t="shared" si="1"/>
        <v>0.29953333487113315</v>
      </c>
      <c r="H7" s="2">
        <f t="shared" si="1"/>
        <v>0.35713332643111545</v>
      </c>
      <c r="I7" s="2">
        <f t="shared" si="1"/>
        <v>0.29803333431482315</v>
      </c>
      <c r="J7" s="2">
        <f t="shared" si="1"/>
        <v>0.23629999905824661</v>
      </c>
      <c r="K7" s="2">
        <f t="shared" si="1"/>
        <v>0.25236666578849154</v>
      </c>
      <c r="L7" s="2">
        <f t="shared" si="1"/>
        <v>0.25636666764815647</v>
      </c>
      <c r="M7" s="2">
        <f t="shared" si="1"/>
        <v>0.23813333859046298</v>
      </c>
      <c r="N7" s="2">
        <f t="shared" si="1"/>
        <v>0.22219999382893246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15"/>
      <c r="AA7" s="15"/>
      <c r="AB7" s="15"/>
      <c r="AC7" s="2"/>
    </row>
    <row r="8" spans="1:29" x14ac:dyDescent="0.3">
      <c r="A8" s="2"/>
      <c r="B8" s="2"/>
      <c r="C8" s="2"/>
      <c r="D8" s="2"/>
      <c r="E8" s="1"/>
      <c r="F8" s="2"/>
      <c r="G8" s="2"/>
      <c r="H8" s="2"/>
      <c r="I8" s="2"/>
      <c r="J8" s="2"/>
      <c r="K8" s="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14"/>
      <c r="AA8" s="14"/>
      <c r="AB8" s="14"/>
      <c r="AC8" s="2"/>
    </row>
    <row r="9" spans="1:29" x14ac:dyDescent="0.3">
      <c r="A9" s="2"/>
      <c r="B9" s="2"/>
      <c r="C9" s="2"/>
      <c r="D9" s="2"/>
      <c r="E9" s="1"/>
      <c r="F9" s="2"/>
      <c r="G9" s="2"/>
      <c r="H9" s="2"/>
      <c r="I9" s="2"/>
      <c r="J9" s="2"/>
      <c r="K9" s="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13"/>
      <c r="AA9" s="13"/>
      <c r="AB9" s="13"/>
      <c r="AC9" s="2"/>
    </row>
    <row r="10" spans="1:29" x14ac:dyDescent="0.3">
      <c r="A10" s="2"/>
      <c r="B10" s="2"/>
      <c r="C10" s="2"/>
      <c r="D10" s="2"/>
      <c r="E10" s="1"/>
      <c r="F10" s="2"/>
      <c r="G10" s="2"/>
      <c r="H10" s="2"/>
      <c r="I10" s="2"/>
      <c r="J10" s="2"/>
      <c r="K10" s="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x14ac:dyDescent="0.3">
      <c r="A11" s="2"/>
      <c r="B11" s="2"/>
      <c r="C11" s="2"/>
      <c r="D11" s="2"/>
      <c r="E11" s="1"/>
      <c r="F11" s="2"/>
      <c r="G11" s="2"/>
      <c r="H11" s="2"/>
      <c r="I11" s="2"/>
      <c r="J11" s="2"/>
      <c r="K11" s="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x14ac:dyDescent="0.3">
      <c r="A12" s="3"/>
      <c r="B12" s="3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"/>
      <c r="P12" s="2"/>
      <c r="Q12" s="2"/>
      <c r="R12" s="21" t="s">
        <v>6</v>
      </c>
      <c r="S12" s="21"/>
      <c r="T12" s="21"/>
      <c r="U12" s="21"/>
      <c r="V12" s="21"/>
      <c r="W12" s="21"/>
      <c r="X12" s="22" t="s">
        <v>7</v>
      </c>
      <c r="Y12" s="22"/>
      <c r="Z12" s="22"/>
      <c r="AA12" s="22"/>
      <c r="AB12" s="22"/>
      <c r="AC12" s="22"/>
    </row>
    <row r="13" spans="1:29" x14ac:dyDescent="0.3">
      <c r="A13" s="3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"/>
      <c r="P13" s="2" t="s">
        <v>8</v>
      </c>
      <c r="Q13" s="2" t="s">
        <v>0</v>
      </c>
      <c r="R13" s="2" t="s">
        <v>1</v>
      </c>
      <c r="S13" s="2">
        <v>3138</v>
      </c>
      <c r="T13" s="1">
        <v>3139</v>
      </c>
      <c r="U13" s="2" t="s">
        <v>2</v>
      </c>
      <c r="V13" s="2" t="s">
        <v>3</v>
      </c>
      <c r="W13" s="2" t="s">
        <v>4</v>
      </c>
      <c r="X13" s="2" t="s">
        <v>5</v>
      </c>
      <c r="Y13" s="2">
        <v>3138</v>
      </c>
      <c r="Z13" s="1">
        <v>3139</v>
      </c>
      <c r="AA13" s="2" t="s">
        <v>2</v>
      </c>
      <c r="AB13" s="2" t="s">
        <v>3</v>
      </c>
      <c r="AC13" s="2" t="s">
        <v>4</v>
      </c>
    </row>
    <row r="14" spans="1:29" x14ac:dyDescent="0.3">
      <c r="A14" s="3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"/>
      <c r="P14" s="2"/>
      <c r="Q14" s="12">
        <v>750</v>
      </c>
      <c r="R14" s="12">
        <v>648</v>
      </c>
      <c r="S14" s="12">
        <v>679</v>
      </c>
      <c r="T14" s="12">
        <v>46533</v>
      </c>
      <c r="U14" s="12">
        <v>11322</v>
      </c>
      <c r="V14" s="12">
        <v>1451</v>
      </c>
      <c r="W14" s="12">
        <v>1757</v>
      </c>
      <c r="X14" s="12">
        <v>635</v>
      </c>
      <c r="Y14" s="12">
        <v>482</v>
      </c>
      <c r="Z14" s="13">
        <v>26393</v>
      </c>
      <c r="AA14" s="14">
        <v>3605</v>
      </c>
      <c r="AB14" s="15"/>
      <c r="AC14" s="16">
        <v>876</v>
      </c>
    </row>
    <row r="15" spans="1:29" x14ac:dyDescent="0.3">
      <c r="A15" s="3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"/>
      <c r="P15" s="2"/>
      <c r="Q15" s="12">
        <v>756</v>
      </c>
      <c r="R15" s="12">
        <v>811</v>
      </c>
      <c r="S15" s="12">
        <v>650</v>
      </c>
      <c r="T15" s="12">
        <v>45813</v>
      </c>
      <c r="U15" s="12">
        <v>10902</v>
      </c>
      <c r="V15" s="12">
        <v>1191</v>
      </c>
      <c r="W15" s="12">
        <v>1617</v>
      </c>
      <c r="X15" s="12">
        <v>611</v>
      </c>
      <c r="Y15" s="12">
        <v>1091</v>
      </c>
      <c r="Z15" s="13">
        <v>28134</v>
      </c>
      <c r="AA15" s="14">
        <v>3496</v>
      </c>
      <c r="AB15" s="15">
        <v>754</v>
      </c>
      <c r="AC15" s="16">
        <v>824</v>
      </c>
    </row>
    <row r="16" spans="1:29" x14ac:dyDescent="0.3">
      <c r="A16" s="3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"/>
      <c r="P16" s="2"/>
      <c r="Q16" s="12">
        <v>765</v>
      </c>
      <c r="R16" s="12">
        <v>637</v>
      </c>
      <c r="S16" s="12">
        <v>782</v>
      </c>
      <c r="T16" s="12">
        <v>46128</v>
      </c>
      <c r="U16" s="12">
        <v>12155</v>
      </c>
      <c r="V16" s="12">
        <v>1188</v>
      </c>
      <c r="W16" s="12">
        <v>1731</v>
      </c>
      <c r="X16" s="12">
        <v>538</v>
      </c>
      <c r="Y16" s="12">
        <v>522</v>
      </c>
      <c r="Z16" s="13">
        <v>28180</v>
      </c>
      <c r="AA16" s="14">
        <v>3262</v>
      </c>
      <c r="AB16" s="15">
        <v>720</v>
      </c>
      <c r="AC16" s="16">
        <v>826</v>
      </c>
    </row>
    <row r="17" spans="1:29" x14ac:dyDescent="0.3">
      <c r="A17" s="3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"/>
      <c r="P17" s="2"/>
      <c r="Q17" s="2">
        <f>AVERAGE(Q14:Q16)</f>
        <v>757</v>
      </c>
      <c r="R17" s="2">
        <f t="shared" ref="R17:AC17" si="2">AVERAGE(R14:R16)</f>
        <v>698.66666666666663</v>
      </c>
      <c r="S17" s="16">
        <f t="shared" si="2"/>
        <v>703.66666666666663</v>
      </c>
      <c r="T17" s="16">
        <f t="shared" si="2"/>
        <v>46158</v>
      </c>
      <c r="U17" s="16">
        <f t="shared" si="2"/>
        <v>11459.666666666666</v>
      </c>
      <c r="V17" s="16">
        <f t="shared" si="2"/>
        <v>1276.6666666666667</v>
      </c>
      <c r="W17" s="16">
        <f t="shared" si="2"/>
        <v>1701.6666666666667</v>
      </c>
      <c r="X17" s="16">
        <f t="shared" si="2"/>
        <v>594.66666666666663</v>
      </c>
      <c r="Y17" s="16">
        <f t="shared" si="2"/>
        <v>698.33333333333337</v>
      </c>
      <c r="Z17" s="16">
        <f t="shared" si="2"/>
        <v>27569</v>
      </c>
      <c r="AA17" s="16">
        <f t="shared" si="2"/>
        <v>3454.3333333333335</v>
      </c>
      <c r="AB17" s="16">
        <f t="shared" si="2"/>
        <v>737</v>
      </c>
      <c r="AC17" s="16">
        <f t="shared" si="2"/>
        <v>842</v>
      </c>
    </row>
    <row r="18" spans="1:29" x14ac:dyDescent="0.3">
      <c r="A18" s="3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"/>
      <c r="P18" s="2"/>
      <c r="Q18" s="2"/>
      <c r="R18" s="2">
        <f>R17-$R17</f>
        <v>0</v>
      </c>
      <c r="S18" s="16">
        <f t="shared" ref="S18:W18" si="3">S17-$R17</f>
        <v>5</v>
      </c>
      <c r="T18" s="16">
        <f t="shared" si="3"/>
        <v>45459.333333333336</v>
      </c>
      <c r="U18" s="16">
        <f t="shared" si="3"/>
        <v>10761</v>
      </c>
      <c r="V18" s="16">
        <f t="shared" si="3"/>
        <v>578.00000000000011</v>
      </c>
      <c r="W18" s="16">
        <f t="shared" si="3"/>
        <v>1003.0000000000001</v>
      </c>
      <c r="X18" s="2">
        <f>X17-$X17</f>
        <v>0</v>
      </c>
      <c r="Y18" s="16">
        <f t="shared" ref="Y18:AC18" si="4">Y17-$X17</f>
        <v>103.66666666666674</v>
      </c>
      <c r="Z18" s="16">
        <f t="shared" si="4"/>
        <v>26974.333333333332</v>
      </c>
      <c r="AA18" s="16">
        <f t="shared" si="4"/>
        <v>2859.666666666667</v>
      </c>
      <c r="AB18" s="16">
        <f t="shared" si="4"/>
        <v>142.33333333333337</v>
      </c>
      <c r="AC18" s="16">
        <f t="shared" si="4"/>
        <v>247.33333333333337</v>
      </c>
    </row>
    <row r="19" spans="1:29" x14ac:dyDescent="0.3">
      <c r="A19" s="3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"/>
      <c r="P19" s="2"/>
      <c r="Q19" s="2"/>
      <c r="R19" s="2"/>
      <c r="S19" s="2">
        <f>S18/D7</f>
        <v>12.657159610238889</v>
      </c>
      <c r="T19" s="16">
        <f t="shared" ref="T19:AC19" si="5">T18/E7</f>
        <v>122719.33946210027</v>
      </c>
      <c r="U19" s="16">
        <f t="shared" si="5"/>
        <v>33332.989816998583</v>
      </c>
      <c r="V19" s="16">
        <f t="shared" si="5"/>
        <v>1929.6683631178159</v>
      </c>
      <c r="W19" s="16">
        <f t="shared" si="5"/>
        <v>2808.4749469424291</v>
      </c>
      <c r="X19" s="16">
        <f t="shared" si="5"/>
        <v>0</v>
      </c>
      <c r="Y19" s="16">
        <f t="shared" si="5"/>
        <v>438.70785899204975</v>
      </c>
      <c r="Z19" s="16">
        <f t="shared" si="5"/>
        <v>106885.48445594046</v>
      </c>
      <c r="AA19" s="16">
        <f t="shared" si="5"/>
        <v>11154.596238662896</v>
      </c>
      <c r="AB19" s="16">
        <f t="shared" si="5"/>
        <v>597.70435410606422</v>
      </c>
      <c r="AC19" s="16">
        <f t="shared" si="5"/>
        <v>1113.1113420450883</v>
      </c>
    </row>
    <row r="20" spans="1:29" x14ac:dyDescent="0.3">
      <c r="A20" s="3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"/>
      <c r="P20" s="2"/>
      <c r="Q20" s="2"/>
      <c r="R20" s="2"/>
      <c r="S20" s="2"/>
      <c r="T20" s="2">
        <f>T19/1000</f>
        <v>122.71933946210027</v>
      </c>
      <c r="U20" s="16">
        <f t="shared" ref="U20:AC20" si="6">U19/1000</f>
        <v>33.332989816998584</v>
      </c>
      <c r="V20" s="16">
        <f t="shared" si="6"/>
        <v>1.929668363117816</v>
      </c>
      <c r="W20" s="16">
        <f t="shared" si="6"/>
        <v>2.8084749469424293</v>
      </c>
      <c r="X20" s="16">
        <f t="shared" si="6"/>
        <v>0</v>
      </c>
      <c r="Y20" s="16">
        <f t="shared" si="6"/>
        <v>0.43870785899204973</v>
      </c>
      <c r="Z20" s="16">
        <f t="shared" si="6"/>
        <v>106.88548445594046</v>
      </c>
      <c r="AA20" s="16">
        <f t="shared" si="6"/>
        <v>11.154596238662895</v>
      </c>
      <c r="AB20" s="16">
        <f t="shared" si="6"/>
        <v>0.59770435410606426</v>
      </c>
      <c r="AC20" s="16">
        <f t="shared" si="6"/>
        <v>1.1131113420450884</v>
      </c>
    </row>
    <row r="21" spans="1:29" x14ac:dyDescent="0.3">
      <c r="A21" s="3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"/>
      <c r="P21" s="2"/>
      <c r="Q21" s="2"/>
      <c r="R21" s="2"/>
      <c r="S21" s="2"/>
      <c r="T21" s="2">
        <f>T20/$T20</f>
        <v>1</v>
      </c>
      <c r="U21" s="16">
        <f t="shared" ref="U21:W21" si="7">U20/$T20</f>
        <v>0.27161969713251999</v>
      </c>
      <c r="V21" s="16">
        <f t="shared" si="7"/>
        <v>1.5724240136688158E-2</v>
      </c>
      <c r="W21" s="16">
        <f t="shared" si="7"/>
        <v>2.2885349279522304E-2</v>
      </c>
      <c r="X21" s="2"/>
      <c r="Y21" s="2"/>
      <c r="Z21" s="2">
        <f>Z20/$Z20</f>
        <v>1</v>
      </c>
      <c r="AA21" s="16">
        <f t="shared" ref="AA21:AC21" si="8">AA20/$Z20</f>
        <v>0.10436025336313053</v>
      </c>
      <c r="AB21" s="16">
        <f t="shared" si="8"/>
        <v>5.5920067832264499E-3</v>
      </c>
      <c r="AC21" s="16">
        <f t="shared" si="8"/>
        <v>1.0414055264014142E-2</v>
      </c>
    </row>
    <row r="22" spans="1:29" x14ac:dyDescent="0.3">
      <c r="A22" s="3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"/>
      <c r="P22" s="2"/>
      <c r="Q22" s="2"/>
      <c r="R22" s="2"/>
      <c r="S22" s="2"/>
      <c r="T22" s="6">
        <f>T21*100</f>
        <v>100</v>
      </c>
      <c r="U22" s="6">
        <f t="shared" ref="U22:AC22" si="9">U21*100</f>
        <v>27.161969713251999</v>
      </c>
      <c r="V22" s="6">
        <f t="shared" si="9"/>
        <v>1.5724240136688157</v>
      </c>
      <c r="W22" s="6">
        <f t="shared" si="9"/>
        <v>2.2885349279522305</v>
      </c>
      <c r="X22" s="2">
        <f t="shared" si="9"/>
        <v>0</v>
      </c>
      <c r="Y22" s="2">
        <f t="shared" si="9"/>
        <v>0</v>
      </c>
      <c r="Z22" s="5">
        <f t="shared" si="9"/>
        <v>100</v>
      </c>
      <c r="AA22" s="5">
        <f t="shared" si="9"/>
        <v>10.436025336313053</v>
      </c>
      <c r="AB22" s="5">
        <f t="shared" si="9"/>
        <v>0.55920067832264497</v>
      </c>
      <c r="AC22" s="5">
        <f t="shared" si="9"/>
        <v>1.0414055264014141</v>
      </c>
    </row>
    <row r="23" spans="1:29" x14ac:dyDescent="0.3">
      <c r="A23" s="3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x14ac:dyDescent="0.3">
      <c r="A24" s="3"/>
      <c r="B24" s="3"/>
      <c r="C24" s="3"/>
      <c r="D24" s="3"/>
      <c r="E24" s="4"/>
      <c r="F24" s="3"/>
      <c r="G24" s="3"/>
      <c r="H24" s="3"/>
      <c r="I24" s="3"/>
      <c r="J24" s="3"/>
      <c r="K24" s="4"/>
      <c r="L24" s="3"/>
      <c r="M24" s="3"/>
      <c r="N24" s="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x14ac:dyDescent="0.3">
      <c r="A25" s="3"/>
      <c r="B25" s="3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"/>
      <c r="P25" s="2"/>
      <c r="Q25" s="2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x14ac:dyDescent="0.3">
      <c r="A26" s="3"/>
      <c r="B26" s="3"/>
      <c r="C26" s="3"/>
      <c r="D26" s="3"/>
      <c r="E26" s="4"/>
      <c r="F26" s="3"/>
      <c r="G26" s="3"/>
      <c r="H26" s="3"/>
      <c r="I26" s="3"/>
      <c r="J26" s="3"/>
      <c r="K26" s="4"/>
      <c r="L26" s="3"/>
      <c r="M26" s="3"/>
      <c r="N26" s="3"/>
      <c r="O26" s="2"/>
      <c r="P26" s="2"/>
      <c r="Q26" s="2"/>
      <c r="R26" s="2"/>
      <c r="S26" s="2"/>
      <c r="T26" s="1"/>
      <c r="U26" s="2"/>
      <c r="V26" s="2"/>
      <c r="W26" s="2"/>
      <c r="X26" s="2"/>
      <c r="Y26" s="2"/>
      <c r="Z26" s="1"/>
      <c r="AA26" s="2"/>
      <c r="AB26" s="2"/>
      <c r="AC26" s="2"/>
    </row>
    <row r="27" spans="1:29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x14ac:dyDescent="0.3">
      <c r="A30" s="3"/>
      <c r="B30" s="3"/>
      <c r="C30" s="3"/>
      <c r="D30" s="3"/>
      <c r="E30" s="4"/>
      <c r="F30" s="3"/>
      <c r="G30" s="3"/>
      <c r="H30" s="3"/>
      <c r="I30" s="3"/>
      <c r="J30" s="3"/>
      <c r="K30" s="4"/>
      <c r="L30" s="3"/>
      <c r="M30" s="3"/>
      <c r="N30" s="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6"/>
      <c r="AA31" s="16"/>
      <c r="AB31" s="16"/>
      <c r="AC31" s="16"/>
    </row>
    <row r="32" spans="1:29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</row>
    <row r="34" spans="1:29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</row>
    <row r="35" spans="1:29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</sheetData>
  <mergeCells count="10">
    <mergeCell ref="C25:H25"/>
    <mergeCell ref="I25:N25"/>
    <mergeCell ref="R25:W25"/>
    <mergeCell ref="X25:AC25"/>
    <mergeCell ref="C1:H1"/>
    <mergeCell ref="I1:N1"/>
    <mergeCell ref="C12:H12"/>
    <mergeCell ref="I12:N12"/>
    <mergeCell ref="R12:W12"/>
    <mergeCell ref="X12:AC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5ABD9-D5ED-48A6-A8D5-F781E273B546}">
  <dimension ref="A1:W16"/>
  <sheetViews>
    <sheetView tabSelected="1" workbookViewId="0">
      <selection activeCell="B5" sqref="B5"/>
    </sheetView>
  </sheetViews>
  <sheetFormatPr defaultRowHeight="14.4" x14ac:dyDescent="0.3"/>
  <cols>
    <col min="2" max="2" width="18.44140625" customWidth="1"/>
    <col min="14" max="14" width="8.88671875" style="18"/>
    <col min="19" max="19" width="8.88671875" style="18"/>
  </cols>
  <sheetData>
    <row r="1" spans="1:23" x14ac:dyDescent="0.3">
      <c r="A1" s="17" t="s">
        <v>9</v>
      </c>
      <c r="C1" s="19" t="s">
        <v>6</v>
      </c>
      <c r="D1" s="19"/>
      <c r="E1" s="19"/>
      <c r="F1" s="19"/>
      <c r="G1" s="19" t="s">
        <v>7</v>
      </c>
      <c r="H1" s="19"/>
      <c r="I1" s="19"/>
      <c r="J1" s="19"/>
      <c r="L1" s="1"/>
      <c r="M1" s="1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x14ac:dyDescent="0.3">
      <c r="C2">
        <v>3139</v>
      </c>
      <c r="D2" t="s">
        <v>2</v>
      </c>
      <c r="E2" s="18" t="s">
        <v>3</v>
      </c>
      <c r="F2" s="18" t="s">
        <v>4</v>
      </c>
      <c r="G2" s="18">
        <v>3139</v>
      </c>
      <c r="H2" s="18" t="s">
        <v>2</v>
      </c>
      <c r="I2" s="18" t="s">
        <v>3</v>
      </c>
      <c r="J2" s="18" t="s">
        <v>4</v>
      </c>
      <c r="K2" s="1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">
      <c r="B3" t="s">
        <v>14</v>
      </c>
      <c r="C3">
        <v>100</v>
      </c>
      <c r="D3" s="1">
        <v>29.250418062894106</v>
      </c>
      <c r="E3" s="1">
        <v>1.9770376950782549</v>
      </c>
      <c r="F3" s="1">
        <v>2.3111182064617526</v>
      </c>
      <c r="G3" s="1">
        <v>100</v>
      </c>
      <c r="H3" s="1">
        <v>10.025409991773298</v>
      </c>
      <c r="I3" s="1">
        <v>0.66394933463251526</v>
      </c>
      <c r="J3" s="1">
        <v>1.4013625656009321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">
      <c r="B4" t="s">
        <v>10</v>
      </c>
      <c r="C4" s="18">
        <v>100</v>
      </c>
      <c r="D4" s="1">
        <v>26.924854548195203</v>
      </c>
      <c r="E4" s="1">
        <v>1.5493627612290137</v>
      </c>
      <c r="F4" s="1">
        <v>2.0994642928362395</v>
      </c>
      <c r="G4" s="1">
        <v>100</v>
      </c>
      <c r="H4" s="1">
        <v>11.505816771478939</v>
      </c>
      <c r="I4" s="1">
        <v>1.319937334389973</v>
      </c>
      <c r="J4" s="1">
        <v>1.680880932225929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3">
      <c r="B5" t="s">
        <v>11</v>
      </c>
      <c r="C5" s="18">
        <v>100</v>
      </c>
      <c r="D5" s="1">
        <v>27.161969713251999</v>
      </c>
      <c r="E5" s="1">
        <v>1.5724240136688157</v>
      </c>
      <c r="F5" s="1">
        <v>2.2885349279522305</v>
      </c>
      <c r="G5" s="1">
        <v>100</v>
      </c>
      <c r="H5" s="1">
        <v>10.436025336313053</v>
      </c>
      <c r="I5" s="1">
        <v>0.55920067832264497</v>
      </c>
      <c r="J5" s="1">
        <v>1.0414055264014141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x14ac:dyDescent="0.3">
      <c r="C6" s="18"/>
      <c r="D6" s="18"/>
      <c r="E6" s="18"/>
      <c r="F6" s="18"/>
      <c r="G6" s="18"/>
      <c r="H6" s="18"/>
      <c r="I6" s="18"/>
      <c r="J6" s="18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3"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">
      <c r="B8" t="s">
        <v>12</v>
      </c>
      <c r="C8">
        <f>AVERAGE(C3:C6)</f>
        <v>100</v>
      </c>
      <c r="D8" s="18">
        <f t="shared" ref="D8:J8" si="0">AVERAGE(D3:D6)</f>
        <v>27.779080774780436</v>
      </c>
      <c r="E8" s="18">
        <f t="shared" si="0"/>
        <v>1.6996081566586947</v>
      </c>
      <c r="F8" s="18">
        <f t="shared" si="0"/>
        <v>2.2330391424167408</v>
      </c>
      <c r="G8" s="18">
        <f t="shared" si="0"/>
        <v>100</v>
      </c>
      <c r="H8" s="18">
        <f t="shared" si="0"/>
        <v>10.655750699855096</v>
      </c>
      <c r="I8" s="18">
        <f t="shared" si="0"/>
        <v>0.84769578244837762</v>
      </c>
      <c r="J8" s="18">
        <f t="shared" si="0"/>
        <v>1.3745496747427584</v>
      </c>
    </row>
    <row r="9" spans="1:23" x14ac:dyDescent="0.3">
      <c r="B9" t="s">
        <v>13</v>
      </c>
      <c r="C9" s="18">
        <f>C8/G8</f>
        <v>1</v>
      </c>
      <c r="D9" s="18">
        <f>D8/H8</f>
        <v>2.6069567088462566</v>
      </c>
      <c r="E9" s="18">
        <f>E8/I8</f>
        <v>2.004974180418547</v>
      </c>
      <c r="F9" s="18">
        <f>F8/J8</f>
        <v>1.6245605258570561</v>
      </c>
    </row>
    <row r="16" spans="1:23" x14ac:dyDescent="0.3">
      <c r="D16" s="18"/>
    </row>
  </sheetData>
  <mergeCells count="4">
    <mergeCell ref="C1:F1"/>
    <mergeCell ref="G1:J1"/>
    <mergeCell ref="S1:W1"/>
    <mergeCell ref="N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1st_replicate</vt:lpstr>
      <vt:lpstr>2nd_replicate</vt:lpstr>
      <vt:lpstr>3rd_replicate</vt:lpstr>
      <vt:lpstr>Compilation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Srimeenakshi</dc:creator>
  <cp:lastModifiedBy>Sri</cp:lastModifiedBy>
  <dcterms:created xsi:type="dcterms:W3CDTF">2015-06-05T18:17:20Z</dcterms:created>
  <dcterms:modified xsi:type="dcterms:W3CDTF">2024-08-13T15:09:43Z</dcterms:modified>
</cp:coreProperties>
</file>