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filterPrivacy="1"/>
  <xr:revisionPtr revIDLastSave="0" documentId="13_ncr:1_{F8E368D4-AA40-F04D-BF6D-824478DFBE70}" xr6:coauthVersionLast="47" xr6:coauthVersionMax="47" xr10:uidLastSave="{00000000-0000-0000-0000-000000000000}"/>
  <bookViews>
    <workbookView xWindow="0" yWindow="780" windowWidth="34200" windowHeight="19780" tabRatio="722" activeTab="1" xr2:uid="{00000000-000D-0000-FFFF-FFFF00000000}"/>
  </bookViews>
  <sheets>
    <sheet name="info" sheetId="9" r:id="rId1"/>
    <sheet name="data means" sheetId="3" r:id="rId2"/>
    <sheet name="boundaries working" sheetId="2" r:id="rId3"/>
    <sheet name="boundaries not working" sheetId="16" r:id="rId4"/>
    <sheet name="fit analysis working" sheetId="10" r:id="rId5"/>
    <sheet name="cf comparison" sheetId="13" r:id="rId6"/>
    <sheet name="optimized parameters ALL" sheetId="14" r:id="rId7"/>
  </sheets>
  <definedNames>
    <definedName name="data" localSheetId="1">'data means'!#REF!</definedName>
    <definedName name="data_1" localSheetId="1">'data means'!#REF!</definedName>
    <definedName name="data_2" localSheetId="1">'data means'!#REF!</definedName>
    <definedName name="data_3" localSheetId="1">'data means'!#REF!</definedName>
    <definedName name="data_4" localSheetId="1">'data means'!#REF!</definedName>
    <definedName name="data_5" localSheetId="1">'data means'!#REF!</definedName>
    <definedName name="data_6" localSheetId="1">'data means'!#REF!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" i="3" l="1"/>
  <c r="AE4" i="3"/>
  <c r="AF4" i="3"/>
  <c r="AD5" i="3"/>
  <c r="AE5" i="3"/>
  <c r="AF5" i="3"/>
  <c r="AD6" i="3"/>
  <c r="AE6" i="3"/>
  <c r="AF6" i="3"/>
  <c r="AD7" i="3"/>
  <c r="AE7" i="3"/>
  <c r="AF7" i="3"/>
  <c r="AD8" i="3"/>
  <c r="AE8" i="3"/>
  <c r="AF8" i="3"/>
  <c r="AD9" i="3"/>
  <c r="AE9" i="3"/>
  <c r="AF9" i="3"/>
  <c r="AD10" i="3"/>
  <c r="AE10" i="3"/>
  <c r="AF10" i="3"/>
  <c r="AD11" i="3"/>
  <c r="AE11" i="3"/>
  <c r="AF11" i="3"/>
  <c r="AD12" i="3"/>
  <c r="AE12" i="3"/>
  <c r="AF12" i="3"/>
  <c r="AD13" i="3"/>
  <c r="AE13" i="3"/>
  <c r="AF13" i="3"/>
  <c r="AD14" i="3"/>
  <c r="AE14" i="3"/>
  <c r="AF14" i="3"/>
  <c r="AD15" i="3"/>
  <c r="AE15" i="3"/>
  <c r="AF15" i="3"/>
  <c r="AD16" i="3"/>
  <c r="AE16" i="3"/>
  <c r="AF16" i="3"/>
  <c r="AD17" i="3"/>
  <c r="AE17" i="3"/>
  <c r="AF17" i="3"/>
  <c r="AD18" i="3"/>
  <c r="AE18" i="3"/>
  <c r="AF18" i="3"/>
  <c r="AD19" i="3"/>
  <c r="AE19" i="3"/>
  <c r="AF19" i="3"/>
  <c r="AD20" i="3"/>
  <c r="AE20" i="3"/>
  <c r="AF20" i="3"/>
  <c r="AD21" i="3"/>
  <c r="AE21" i="3"/>
  <c r="AF21" i="3"/>
  <c r="AD22" i="3"/>
  <c r="AE22" i="3"/>
  <c r="AF22" i="3"/>
  <c r="AD23" i="3"/>
  <c r="AE23" i="3"/>
  <c r="AF23" i="3"/>
  <c r="AD24" i="3"/>
  <c r="AE24" i="3"/>
  <c r="AF24" i="3"/>
  <c r="AD25" i="3"/>
  <c r="AE25" i="3"/>
  <c r="AF25" i="3"/>
  <c r="AD26" i="3"/>
  <c r="AE26" i="3"/>
  <c r="AF26" i="3"/>
  <c r="AD27" i="3"/>
  <c r="AE27" i="3"/>
  <c r="AF27" i="3"/>
  <c r="AF3" i="3"/>
  <c r="AD3" i="3"/>
  <c r="AE3" i="3"/>
  <c r="T4" i="14" l="1"/>
  <c r="T33" i="14"/>
  <c r="AY57" i="14" l="1"/>
  <c r="AY56" i="14"/>
  <c r="AY55" i="14"/>
  <c r="AY54" i="14"/>
  <c r="AY53" i="14"/>
  <c r="AY52" i="14"/>
  <c r="AY51" i="14"/>
  <c r="AY50" i="14"/>
  <c r="AY49" i="14"/>
  <c r="AY48" i="14"/>
  <c r="AY47" i="14"/>
  <c r="AY46" i="14"/>
  <c r="AY45" i="14"/>
  <c r="AY44" i="14"/>
  <c r="AY43" i="14"/>
  <c r="AY42" i="14"/>
  <c r="AY41" i="14"/>
  <c r="AY40" i="14"/>
  <c r="AY39" i="14"/>
  <c r="AY38" i="14"/>
  <c r="AY37" i="14"/>
  <c r="AY36" i="14"/>
  <c r="AY35" i="14"/>
  <c r="AY34" i="14"/>
  <c r="AY33" i="14"/>
  <c r="AY5" i="14"/>
  <c r="AY6" i="14"/>
  <c r="AY7" i="14"/>
  <c r="AY8" i="14"/>
  <c r="AY9" i="14"/>
  <c r="AY10" i="14"/>
  <c r="AY11" i="14"/>
  <c r="AY12" i="14"/>
  <c r="AY13" i="14"/>
  <c r="AY14" i="14"/>
  <c r="AY15" i="14"/>
  <c r="AY16" i="14"/>
  <c r="AY17" i="14"/>
  <c r="AY18" i="14"/>
  <c r="AY19" i="14"/>
  <c r="AY20" i="14"/>
  <c r="AY21" i="14"/>
  <c r="AY22" i="14"/>
  <c r="AY23" i="14"/>
  <c r="AY24" i="14"/>
  <c r="AY25" i="14"/>
  <c r="AY26" i="14"/>
  <c r="AY27" i="14"/>
  <c r="AY28" i="14"/>
  <c r="AY4" i="14"/>
  <c r="BA34" i="14"/>
  <c r="BF57" i="14"/>
  <c r="BE57" i="14"/>
  <c r="BD57" i="14"/>
  <c r="BC57" i="14"/>
  <c r="BA57" i="14"/>
  <c r="AZ57" i="14"/>
  <c r="T57" i="14"/>
  <c r="D57" i="14" s="1"/>
  <c r="E57" i="14"/>
  <c r="BF56" i="14"/>
  <c r="BE56" i="14"/>
  <c r="BD56" i="14"/>
  <c r="BC56" i="14"/>
  <c r="BA56" i="14"/>
  <c r="AZ56" i="14"/>
  <c r="T56" i="14"/>
  <c r="E56" i="14"/>
  <c r="D56" i="14"/>
  <c r="BF55" i="14"/>
  <c r="BE55" i="14"/>
  <c r="BD55" i="14"/>
  <c r="BC55" i="14"/>
  <c r="BA55" i="14"/>
  <c r="AZ55" i="14"/>
  <c r="T55" i="14"/>
  <c r="D55" i="14" s="1"/>
  <c r="E55" i="14"/>
  <c r="BF54" i="14"/>
  <c r="BE54" i="14"/>
  <c r="BD54" i="14"/>
  <c r="BC54" i="14"/>
  <c r="BA54" i="14"/>
  <c r="AZ54" i="14"/>
  <c r="T54" i="14"/>
  <c r="E54" i="14"/>
  <c r="D54" i="14"/>
  <c r="BF53" i="14"/>
  <c r="BE53" i="14"/>
  <c r="BD53" i="14"/>
  <c r="BC53" i="14"/>
  <c r="BA53" i="14"/>
  <c r="AZ53" i="14"/>
  <c r="T53" i="14"/>
  <c r="D53" i="14" s="1"/>
  <c r="E53" i="14"/>
  <c r="BF52" i="14"/>
  <c r="BE52" i="14"/>
  <c r="BD52" i="14"/>
  <c r="BC52" i="14"/>
  <c r="BA52" i="14"/>
  <c r="AZ52" i="14"/>
  <c r="T52" i="14"/>
  <c r="D52" i="14" s="1"/>
  <c r="E52" i="14"/>
  <c r="BF51" i="14"/>
  <c r="BE51" i="14"/>
  <c r="BD51" i="14"/>
  <c r="BC51" i="14"/>
  <c r="BA51" i="14"/>
  <c r="AZ51" i="14"/>
  <c r="T51" i="14"/>
  <c r="D51" i="14" s="1"/>
  <c r="E51" i="14"/>
  <c r="BF50" i="14"/>
  <c r="BE50" i="14"/>
  <c r="BD50" i="14"/>
  <c r="BC50" i="14"/>
  <c r="BA50" i="14"/>
  <c r="AZ50" i="14"/>
  <c r="T50" i="14"/>
  <c r="E50" i="14"/>
  <c r="D50" i="14"/>
  <c r="BF49" i="14"/>
  <c r="BE49" i="14"/>
  <c r="BD49" i="14"/>
  <c r="BC49" i="14"/>
  <c r="BA49" i="14"/>
  <c r="AZ49" i="14"/>
  <c r="T49" i="14"/>
  <c r="D49" i="14" s="1"/>
  <c r="E49" i="14"/>
  <c r="BF48" i="14"/>
  <c r="BE48" i="14"/>
  <c r="BD48" i="14"/>
  <c r="BC48" i="14"/>
  <c r="BA48" i="14"/>
  <c r="AZ48" i="14"/>
  <c r="T48" i="14"/>
  <c r="D48" i="14" s="1"/>
  <c r="E48" i="14"/>
  <c r="BF47" i="14"/>
  <c r="BE47" i="14"/>
  <c r="BD47" i="14"/>
  <c r="BC47" i="14"/>
  <c r="BA47" i="14"/>
  <c r="AZ47" i="14"/>
  <c r="T47" i="14"/>
  <c r="D47" i="14" s="1"/>
  <c r="E47" i="14"/>
  <c r="BF46" i="14"/>
  <c r="BE46" i="14"/>
  <c r="BD46" i="14"/>
  <c r="BC46" i="14"/>
  <c r="BA46" i="14"/>
  <c r="AZ46" i="14"/>
  <c r="T46" i="14"/>
  <c r="D46" i="14" s="1"/>
  <c r="E46" i="14"/>
  <c r="BF45" i="14"/>
  <c r="BE45" i="14"/>
  <c r="BD45" i="14"/>
  <c r="BC45" i="14"/>
  <c r="BA45" i="14"/>
  <c r="AZ45" i="14"/>
  <c r="T45" i="14"/>
  <c r="D45" i="14" s="1"/>
  <c r="E45" i="14"/>
  <c r="BF44" i="14"/>
  <c r="BE44" i="14"/>
  <c r="BD44" i="14"/>
  <c r="BC44" i="14"/>
  <c r="BA44" i="14"/>
  <c r="AZ44" i="14"/>
  <c r="T44" i="14"/>
  <c r="D44" i="14" s="1"/>
  <c r="E44" i="14"/>
  <c r="BF43" i="14"/>
  <c r="BE43" i="14"/>
  <c r="BD43" i="14"/>
  <c r="BC43" i="14"/>
  <c r="BA43" i="14"/>
  <c r="AZ43" i="14"/>
  <c r="T43" i="14"/>
  <c r="D43" i="14" s="1"/>
  <c r="E43" i="14"/>
  <c r="BF42" i="14"/>
  <c r="BE42" i="14"/>
  <c r="BD42" i="14"/>
  <c r="BC42" i="14"/>
  <c r="BA42" i="14"/>
  <c r="AZ42" i="14"/>
  <c r="T42" i="14"/>
  <c r="D42" i="14" s="1"/>
  <c r="E42" i="14"/>
  <c r="BF41" i="14"/>
  <c r="BE41" i="14"/>
  <c r="BD41" i="14"/>
  <c r="BC41" i="14"/>
  <c r="BA41" i="14"/>
  <c r="AZ41" i="14"/>
  <c r="T41" i="14"/>
  <c r="D41" i="14" s="1"/>
  <c r="E41" i="14"/>
  <c r="BF40" i="14"/>
  <c r="BE40" i="14"/>
  <c r="BD40" i="14"/>
  <c r="BC40" i="14"/>
  <c r="BA40" i="14"/>
  <c r="AZ40" i="14"/>
  <c r="T40" i="14"/>
  <c r="D40" i="14" s="1"/>
  <c r="E40" i="14"/>
  <c r="BF39" i="14"/>
  <c r="BE39" i="14"/>
  <c r="BD39" i="14"/>
  <c r="BC39" i="14"/>
  <c r="BA39" i="14"/>
  <c r="AZ39" i="14"/>
  <c r="T39" i="14"/>
  <c r="D39" i="14" s="1"/>
  <c r="E39" i="14"/>
  <c r="BF38" i="14"/>
  <c r="BE38" i="14"/>
  <c r="BD38" i="14"/>
  <c r="BC38" i="14"/>
  <c r="BA38" i="14"/>
  <c r="AZ38" i="14"/>
  <c r="T38" i="14"/>
  <c r="D38" i="14" s="1"/>
  <c r="E38" i="14"/>
  <c r="BF37" i="14"/>
  <c r="BE37" i="14"/>
  <c r="BD37" i="14"/>
  <c r="BC37" i="14"/>
  <c r="BA37" i="14"/>
  <c r="AZ37" i="14"/>
  <c r="T37" i="14"/>
  <c r="D37" i="14" s="1"/>
  <c r="E37" i="14"/>
  <c r="BF36" i="14"/>
  <c r="BE36" i="14"/>
  <c r="BD36" i="14"/>
  <c r="BC36" i="14"/>
  <c r="BA36" i="14"/>
  <c r="AZ36" i="14"/>
  <c r="T36" i="14"/>
  <c r="D36" i="14" s="1"/>
  <c r="E36" i="14"/>
  <c r="BF35" i="14"/>
  <c r="BE35" i="14"/>
  <c r="BD35" i="14"/>
  <c r="BC35" i="14"/>
  <c r="BA35" i="14"/>
  <c r="AZ35" i="14"/>
  <c r="T35" i="14"/>
  <c r="D35" i="14" s="1"/>
  <c r="E35" i="14"/>
  <c r="BF34" i="14"/>
  <c r="BE34" i="14"/>
  <c r="BD34" i="14"/>
  <c r="BC34" i="14"/>
  <c r="AZ34" i="14"/>
  <c r="T34" i="14"/>
  <c r="D34" i="14" s="1"/>
  <c r="E34" i="14"/>
  <c r="BF33" i="14"/>
  <c r="BE33" i="14"/>
  <c r="BD33" i="14"/>
  <c r="BC33" i="14"/>
  <c r="BA33" i="14"/>
  <c r="AZ33" i="14"/>
  <c r="D33" i="14"/>
  <c r="E33" i="14"/>
  <c r="BF28" i="14"/>
  <c r="BE28" i="14"/>
  <c r="BD28" i="14"/>
  <c r="BC28" i="14"/>
  <c r="BA28" i="14"/>
  <c r="AZ28" i="14"/>
  <c r="T28" i="14"/>
  <c r="D28" i="14" s="1"/>
  <c r="E28" i="14"/>
  <c r="BF27" i="14"/>
  <c r="BE27" i="14"/>
  <c r="BD27" i="14"/>
  <c r="BC27" i="14"/>
  <c r="BA27" i="14"/>
  <c r="AZ27" i="14"/>
  <c r="T27" i="14"/>
  <c r="D27" i="14" s="1"/>
  <c r="E27" i="14"/>
  <c r="BF26" i="14"/>
  <c r="BE26" i="14"/>
  <c r="BD26" i="14"/>
  <c r="BC26" i="14"/>
  <c r="BA26" i="14"/>
  <c r="AZ26" i="14"/>
  <c r="T26" i="14"/>
  <c r="D26" i="14" s="1"/>
  <c r="E26" i="14"/>
  <c r="BF25" i="14"/>
  <c r="BE25" i="14"/>
  <c r="BD25" i="14"/>
  <c r="BC25" i="14"/>
  <c r="BA25" i="14"/>
  <c r="AZ25" i="14"/>
  <c r="T25" i="14"/>
  <c r="D25" i="14" s="1"/>
  <c r="E25" i="14"/>
  <c r="BF24" i="14"/>
  <c r="BE24" i="14"/>
  <c r="BD24" i="14"/>
  <c r="BC24" i="14"/>
  <c r="BA24" i="14"/>
  <c r="AZ24" i="14"/>
  <c r="T24" i="14"/>
  <c r="D24" i="14" s="1"/>
  <c r="E24" i="14"/>
  <c r="BF23" i="14"/>
  <c r="BE23" i="14"/>
  <c r="BD23" i="14"/>
  <c r="BC23" i="14"/>
  <c r="BA23" i="14"/>
  <c r="AZ23" i="14"/>
  <c r="T23" i="14"/>
  <c r="D23" i="14" s="1"/>
  <c r="E23" i="14"/>
  <c r="BF22" i="14"/>
  <c r="BE22" i="14"/>
  <c r="BD22" i="14"/>
  <c r="BC22" i="14"/>
  <c r="BA22" i="14"/>
  <c r="AZ22" i="14"/>
  <c r="T22" i="14"/>
  <c r="D22" i="14" s="1"/>
  <c r="E22" i="14"/>
  <c r="BF21" i="14"/>
  <c r="BE21" i="14"/>
  <c r="BD21" i="14"/>
  <c r="BC21" i="14"/>
  <c r="BA21" i="14"/>
  <c r="AZ21" i="14"/>
  <c r="T21" i="14"/>
  <c r="D21" i="14" s="1"/>
  <c r="E21" i="14"/>
  <c r="BF20" i="14"/>
  <c r="BE20" i="14"/>
  <c r="BD20" i="14"/>
  <c r="BC20" i="14"/>
  <c r="BA20" i="14"/>
  <c r="AZ20" i="14"/>
  <c r="T20" i="14"/>
  <c r="D20" i="14" s="1"/>
  <c r="E20" i="14"/>
  <c r="BF19" i="14"/>
  <c r="BE19" i="14"/>
  <c r="BD19" i="14"/>
  <c r="BC19" i="14"/>
  <c r="BA19" i="14"/>
  <c r="AZ19" i="14"/>
  <c r="T19" i="14"/>
  <c r="D19" i="14" s="1"/>
  <c r="E19" i="14"/>
  <c r="BF18" i="14"/>
  <c r="BE18" i="14"/>
  <c r="BD18" i="14"/>
  <c r="BC18" i="14"/>
  <c r="BA18" i="14"/>
  <c r="AZ18" i="14"/>
  <c r="T18" i="14"/>
  <c r="D18" i="14" s="1"/>
  <c r="E18" i="14"/>
  <c r="BF17" i="14"/>
  <c r="BE17" i="14"/>
  <c r="BD17" i="14"/>
  <c r="BC17" i="14"/>
  <c r="BA17" i="14"/>
  <c r="AZ17" i="14"/>
  <c r="T17" i="14"/>
  <c r="D17" i="14" s="1"/>
  <c r="E17" i="14"/>
  <c r="BF16" i="14"/>
  <c r="BE16" i="14"/>
  <c r="BD16" i="14"/>
  <c r="BC16" i="14"/>
  <c r="BA16" i="14"/>
  <c r="AZ16" i="14"/>
  <c r="T16" i="14"/>
  <c r="D16" i="14" s="1"/>
  <c r="E16" i="14"/>
  <c r="BF15" i="14"/>
  <c r="BE15" i="14"/>
  <c r="BD15" i="14"/>
  <c r="BC15" i="14"/>
  <c r="BA15" i="14"/>
  <c r="AZ15" i="14"/>
  <c r="T15" i="14"/>
  <c r="D15" i="14" s="1"/>
  <c r="E15" i="14"/>
  <c r="BF14" i="14"/>
  <c r="BE14" i="14"/>
  <c r="BD14" i="14"/>
  <c r="BC14" i="14"/>
  <c r="BA14" i="14"/>
  <c r="AZ14" i="14"/>
  <c r="T14" i="14"/>
  <c r="E14" i="14"/>
  <c r="D14" i="14"/>
  <c r="BF13" i="14"/>
  <c r="BE13" i="14"/>
  <c r="BD13" i="14"/>
  <c r="BC13" i="14"/>
  <c r="BA13" i="14"/>
  <c r="AZ13" i="14"/>
  <c r="T13" i="14"/>
  <c r="D13" i="14" s="1"/>
  <c r="E13" i="14"/>
  <c r="BF12" i="14"/>
  <c r="BE12" i="14"/>
  <c r="BD12" i="14"/>
  <c r="BC12" i="14"/>
  <c r="BA12" i="14"/>
  <c r="AZ12" i="14"/>
  <c r="T12" i="14"/>
  <c r="D12" i="14" s="1"/>
  <c r="E12" i="14"/>
  <c r="BF11" i="14"/>
  <c r="BE11" i="14"/>
  <c r="BD11" i="14"/>
  <c r="BC11" i="14"/>
  <c r="BA11" i="14"/>
  <c r="AZ11" i="14"/>
  <c r="T11" i="14"/>
  <c r="D11" i="14" s="1"/>
  <c r="E11" i="14"/>
  <c r="BF10" i="14"/>
  <c r="BE10" i="14"/>
  <c r="BD10" i="14"/>
  <c r="BC10" i="14"/>
  <c r="BA10" i="14"/>
  <c r="AZ10" i="14"/>
  <c r="T10" i="14"/>
  <c r="E10" i="14"/>
  <c r="D10" i="14"/>
  <c r="BF9" i="14"/>
  <c r="BE9" i="14"/>
  <c r="BD9" i="14"/>
  <c r="BC9" i="14"/>
  <c r="BA9" i="14"/>
  <c r="AZ9" i="14"/>
  <c r="T9" i="14"/>
  <c r="D9" i="14" s="1"/>
  <c r="E9" i="14"/>
  <c r="BF8" i="14"/>
  <c r="BE8" i="14"/>
  <c r="BD8" i="14"/>
  <c r="BC8" i="14"/>
  <c r="BA8" i="14"/>
  <c r="AZ8" i="14"/>
  <c r="T8" i="14"/>
  <c r="E8" i="14"/>
  <c r="D8" i="14"/>
  <c r="BF7" i="14"/>
  <c r="BE7" i="14"/>
  <c r="BD7" i="14"/>
  <c r="BC7" i="14"/>
  <c r="BA7" i="14"/>
  <c r="AZ7" i="14"/>
  <c r="T7" i="14"/>
  <c r="D7" i="14" s="1"/>
  <c r="E7" i="14"/>
  <c r="BF6" i="14"/>
  <c r="BE6" i="14"/>
  <c r="BD6" i="14"/>
  <c r="BC6" i="14"/>
  <c r="BA6" i="14"/>
  <c r="AZ6" i="14"/>
  <c r="T6" i="14"/>
  <c r="E6" i="14"/>
  <c r="D6" i="14"/>
  <c r="BF5" i="14"/>
  <c r="BE5" i="14"/>
  <c r="BD5" i="14"/>
  <c r="BC5" i="14"/>
  <c r="BA5" i="14"/>
  <c r="AZ5" i="14"/>
  <c r="T5" i="14"/>
  <c r="D5" i="14" s="1"/>
  <c r="E5" i="14"/>
  <c r="BF4" i="14"/>
  <c r="BE4" i="14"/>
  <c r="BD4" i="14"/>
  <c r="BC4" i="14"/>
  <c r="BA4" i="14"/>
  <c r="AZ4" i="14"/>
  <c r="E4" i="14"/>
  <c r="D4" i="14"/>
  <c r="C377" i="13" l="1"/>
  <c r="C376" i="13"/>
  <c r="C375" i="13"/>
  <c r="C374" i="13"/>
  <c r="C373" i="13"/>
  <c r="C372" i="13"/>
  <c r="C371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9" i="13"/>
  <c r="C308" i="13"/>
  <c r="C307" i="13"/>
  <c r="C306" i="13"/>
  <c r="C305" i="13"/>
  <c r="C304" i="13"/>
  <c r="C303" i="13"/>
  <c r="C302" i="13"/>
  <c r="C301" i="13"/>
  <c r="C300" i="13"/>
  <c r="C299" i="13"/>
  <c r="C298" i="13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AC26" i="3" l="1"/>
  <c r="S31" i="3" l="1"/>
  <c r="C31" i="3" s="1"/>
  <c r="S55" i="3"/>
  <c r="C55" i="3" s="1"/>
  <c r="S54" i="3"/>
  <c r="C54" i="3" s="1"/>
  <c r="S53" i="3"/>
  <c r="C53" i="3" s="1"/>
  <c r="S52" i="3"/>
  <c r="C52" i="3" s="1"/>
  <c r="S51" i="3"/>
  <c r="C51" i="3" s="1"/>
  <c r="S50" i="3"/>
  <c r="C50" i="3" s="1"/>
  <c r="S49" i="3"/>
  <c r="C49" i="3" s="1"/>
  <c r="S48" i="3"/>
  <c r="C48" i="3" s="1"/>
  <c r="S47" i="3"/>
  <c r="C47" i="3" s="1"/>
  <c r="S46" i="3"/>
  <c r="C46" i="3" s="1"/>
  <c r="S45" i="3"/>
  <c r="C45" i="3" s="1"/>
  <c r="S44" i="3"/>
  <c r="C44" i="3" s="1"/>
  <c r="S43" i="3"/>
  <c r="C43" i="3" s="1"/>
  <c r="S42" i="3"/>
  <c r="C42" i="3" s="1"/>
  <c r="S41" i="3"/>
  <c r="C41" i="3" s="1"/>
  <c r="S40" i="3"/>
  <c r="C40" i="3" s="1"/>
  <c r="S39" i="3"/>
  <c r="C39" i="3" s="1"/>
  <c r="S38" i="3"/>
  <c r="C38" i="3" s="1"/>
  <c r="S37" i="3"/>
  <c r="C37" i="3" s="1"/>
  <c r="S36" i="3"/>
  <c r="C36" i="3" s="1"/>
  <c r="S35" i="3"/>
  <c r="C35" i="3" s="1"/>
  <c r="S34" i="3"/>
  <c r="C34" i="3" s="1"/>
  <c r="S33" i="3"/>
  <c r="C33" i="3" s="1"/>
  <c r="S32" i="3"/>
  <c r="C32" i="3" s="1"/>
  <c r="AC27" i="3"/>
  <c r="AB27" i="3"/>
  <c r="S27" i="3"/>
  <c r="C27" i="3" s="1"/>
  <c r="D27" i="3"/>
  <c r="AB26" i="3"/>
  <c r="S26" i="3"/>
  <c r="C26" i="3" s="1"/>
  <c r="D26" i="3"/>
  <c r="AC25" i="3"/>
  <c r="AB25" i="3"/>
  <c r="S25" i="3"/>
  <c r="C25" i="3" s="1"/>
  <c r="D25" i="3"/>
  <c r="AC24" i="3"/>
  <c r="AB24" i="3"/>
  <c r="S24" i="3"/>
  <c r="C24" i="3" s="1"/>
  <c r="D24" i="3"/>
  <c r="AC23" i="3"/>
  <c r="AB23" i="3"/>
  <c r="S23" i="3"/>
  <c r="C23" i="3" s="1"/>
  <c r="D23" i="3"/>
  <c r="AC22" i="3"/>
  <c r="AB22" i="3"/>
  <c r="S22" i="3"/>
  <c r="C22" i="3" s="1"/>
  <c r="D22" i="3"/>
  <c r="AC21" i="3"/>
  <c r="AB21" i="3"/>
  <c r="S21" i="3"/>
  <c r="C21" i="3" s="1"/>
  <c r="D21" i="3"/>
  <c r="AC20" i="3"/>
  <c r="AB20" i="3"/>
  <c r="S20" i="3"/>
  <c r="C20" i="3" s="1"/>
  <c r="D20" i="3"/>
  <c r="AC19" i="3"/>
  <c r="AB19" i="3"/>
  <c r="S19" i="3"/>
  <c r="C19" i="3" s="1"/>
  <c r="D19" i="3"/>
  <c r="AC18" i="3"/>
  <c r="AB18" i="3"/>
  <c r="S18" i="3"/>
  <c r="C18" i="3" s="1"/>
  <c r="D18" i="3"/>
  <c r="AC17" i="3"/>
  <c r="AB17" i="3"/>
  <c r="S17" i="3"/>
  <c r="C17" i="3" s="1"/>
  <c r="D17" i="3"/>
  <c r="AC16" i="3"/>
  <c r="AB16" i="3"/>
  <c r="S16" i="3"/>
  <c r="C16" i="3" s="1"/>
  <c r="D16" i="3"/>
  <c r="AC15" i="3"/>
  <c r="AB15" i="3"/>
  <c r="S15" i="3"/>
  <c r="C15" i="3" s="1"/>
  <c r="D15" i="3"/>
  <c r="AC14" i="3"/>
  <c r="AB14" i="3"/>
  <c r="S14" i="3"/>
  <c r="C14" i="3" s="1"/>
  <c r="D14" i="3"/>
  <c r="AC13" i="3"/>
  <c r="AB13" i="3"/>
  <c r="S13" i="3"/>
  <c r="C13" i="3" s="1"/>
  <c r="D13" i="3"/>
  <c r="AC12" i="3"/>
  <c r="AB12" i="3"/>
  <c r="S12" i="3"/>
  <c r="C12" i="3" s="1"/>
  <c r="D12" i="3"/>
  <c r="AC11" i="3"/>
  <c r="AB11" i="3"/>
  <c r="S11" i="3"/>
  <c r="C11" i="3" s="1"/>
  <c r="D11" i="3"/>
  <c r="AC10" i="3"/>
  <c r="AB10" i="3"/>
  <c r="S10" i="3"/>
  <c r="C10" i="3" s="1"/>
  <c r="D10" i="3"/>
  <c r="AC9" i="3"/>
  <c r="AB9" i="3"/>
  <c r="S9" i="3"/>
  <c r="C9" i="3" s="1"/>
  <c r="D9" i="3"/>
  <c r="AC8" i="3"/>
  <c r="AB8" i="3"/>
  <c r="S8" i="3"/>
  <c r="C8" i="3" s="1"/>
  <c r="D8" i="3"/>
  <c r="AC7" i="3"/>
  <c r="AB7" i="3"/>
  <c r="S7" i="3"/>
  <c r="C7" i="3" s="1"/>
  <c r="D7" i="3"/>
  <c r="AC6" i="3"/>
  <c r="AB6" i="3"/>
  <c r="S6" i="3"/>
  <c r="C6" i="3" s="1"/>
  <c r="D6" i="3"/>
  <c r="AC5" i="3"/>
  <c r="AB5" i="3"/>
  <c r="S5" i="3"/>
  <c r="C5" i="3" s="1"/>
  <c r="D5" i="3"/>
  <c r="AC4" i="3"/>
  <c r="AB4" i="3"/>
  <c r="S4" i="3"/>
  <c r="C4" i="3" s="1"/>
  <c r="D4" i="3"/>
  <c r="AC3" i="3"/>
  <c r="AB3" i="3"/>
  <c r="S3" i="3"/>
  <c r="C3" i="3" s="1"/>
  <c r="D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FD257B7-BEB8-42A6-9844-107A06356CB9}" keepAlive="1" name="Query - data" description="Connection to the 'data' query in the workbook." type="5" refreshedVersion="6" background="1">
    <dbPr connection="Provider=Microsoft.Mashup.OleDb.1;Data Source=$Workbook$;Location=data;Extended Properties=&quot;&quot;" command="SELECT * FROM [data]"/>
  </connection>
  <connection id="2" xr16:uid="{D122F905-90A7-4B4E-AC96-33092CBC6E2E}" keepAlive="1" name="Query - data (2)" description="Connection to the 'data (2)' query in the workbook." type="5" refreshedVersion="6" background="1">
    <dbPr connection="Provider=Microsoft.Mashup.OleDb.1;Data Source=$Workbook$;Location=data (2);Extended Properties=&quot;&quot;" command="SELECT * FROM [data (2)]"/>
  </connection>
  <connection id="3" xr16:uid="{CCF2C615-E9F2-465B-94F5-83F9D1603E2C}" keepAlive="1" name="Query - data (3)" description="Connection to the 'data (3)' query in the workbook." type="5" refreshedVersion="6" background="1">
    <dbPr connection="Provider=Microsoft.Mashup.OleDb.1;Data Source=$Workbook$;Location=data (3);Extended Properties=&quot;&quot;" command="SELECT * FROM [data (3)]"/>
  </connection>
  <connection id="4" xr16:uid="{7C307B0B-ADBD-4E1D-AD65-9BA27D055E32}" keepAlive="1" name="Query - data (4)" description="Connection to the 'data (4)' query in the workbook." type="5" refreshedVersion="6" background="1">
    <dbPr connection="Provider=Microsoft.Mashup.OleDb.1;Data Source=$Workbook$;Location=data (4);Extended Properties=&quot;&quot;" command="SELECT * FROM [data (4)]"/>
  </connection>
  <connection id="5" xr16:uid="{9A0CC848-CF49-42A1-9C2E-D359280C288E}" keepAlive="1" name="Query - data (5)" description="Connection to the 'data (5)' query in the workbook." type="5" refreshedVersion="6" background="1">
    <dbPr connection="Provider=Microsoft.Mashup.OleDb.1;Data Source=$Workbook$;Location=data (5);Extended Properties=&quot;&quot;" command="SELECT * FROM [data (5)]"/>
  </connection>
  <connection id="6" xr16:uid="{330855AA-3AD9-4574-AC8C-3522B31DCCCF}" keepAlive="1" name="Query - data (6)" description="Connection to the 'data (6)' query in the workbook." type="5" refreshedVersion="6" background="1" saveData="1">
    <dbPr connection="Provider=Microsoft.Mashup.OleDb.1;Data Source=$Workbook$;Location=data (6);Extended Properties=&quot;&quot;" command="SELECT * FROM [data (6)]"/>
  </connection>
  <connection id="7" xr16:uid="{038165A5-37E3-4EB6-BC90-A2C263BA031E}" keepAlive="1" name="Query - pgm1_p" description="Connection to the 'pgm1_p' query in the workbook." type="5" refreshedVersion="6" background="1">
    <dbPr connection="Provider=Microsoft.Mashup.OleDb.1;Data Source=$Workbook$;Location=pgm1_p;Extended Properties=&quot;&quot;" command="SELECT * FROM [pgm1_p]"/>
  </connection>
</connections>
</file>

<file path=xl/sharedStrings.xml><?xml version="1.0" encoding="utf-8"?>
<sst xmlns="http://schemas.openxmlformats.org/spreadsheetml/2006/main" count="2834" uniqueCount="1000">
  <si>
    <t>starch</t>
  </si>
  <si>
    <t>NPS</t>
  </si>
  <si>
    <t>MEAN</t>
  </si>
  <si>
    <t>bam3</t>
  </si>
  <si>
    <t>chs</t>
  </si>
  <si>
    <t>Col-0</t>
  </si>
  <si>
    <t>f3h</t>
  </si>
  <si>
    <t>pgm1</t>
  </si>
  <si>
    <t>SD</t>
  </si>
  <si>
    <t>Model name</t>
  </si>
  <si>
    <t>Optimized parameters</t>
  </si>
  <si>
    <t>Boundaries</t>
  </si>
  <si>
    <t xml:space="preserve">'vmaxPGI_1'   29       65.70                  </t>
  </si>
  <si>
    <t xml:space="preserve">'vmaxINV_1'   3.40       751.35               </t>
  </si>
  <si>
    <t xml:space="preserve">'vmaxGLCK_1'  3        14.67                  </t>
  </si>
  <si>
    <t>Cost fun</t>
  </si>
  <si>
    <t xml:space="preserve">'vmaxSPS_1'   19.06         21.57          </t>
  </si>
  <si>
    <t xml:space="preserve">'vmaxFRCK_1'  3.45        11.37           </t>
  </si>
  <si>
    <t>KmFRCK = 20   % At upper bound</t>
  </si>
  <si>
    <t>KiINV1 = 500   % At upper bound</t>
  </si>
  <si>
    <t xml:space="preserve">'vmaxSPS_1'   5.48         25.52              </t>
  </si>
  <si>
    <t xml:space="preserve">'vmaxPGI_1'   74.78       117.65              </t>
  </si>
  <si>
    <t xml:space="preserve">'vmaxINV_1'   3.86       715.26               </t>
  </si>
  <si>
    <t xml:space="preserve">'vmaxFRCK_1'  5.43        17.28               </t>
  </si>
  <si>
    <t xml:space="preserve">'vmaxSPS_1'   11.68         20.85             </t>
  </si>
  <si>
    <t xml:space="preserve">'vmaxPGI_1'   34.76       89.66               </t>
  </si>
  <si>
    <t xml:space="preserve">'vmaxINV_1'   6.56       708.44               </t>
  </si>
  <si>
    <t xml:space="preserve">'vmaxFRCK_1'  4.73        13.03               </t>
  </si>
  <si>
    <t xml:space="preserve">'vmaxSPS_1'   9.79         31.89              </t>
  </si>
  <si>
    <t xml:space="preserve">'vmaxPGI_1'   30.35        49.71              </t>
  </si>
  <si>
    <t xml:space="preserve">'vmaxINV_1'   0.1       728.48                </t>
  </si>
  <si>
    <t xml:space="preserve">'vmaxFRCK_1'  8.09         11.48              </t>
  </si>
  <si>
    <t>'vmaxGLCK_1'  12.44722        44.52871</t>
  </si>
  <si>
    <t xml:space="preserve">'vmaxSPS_1'   91.10474         107.8944  </t>
  </si>
  <si>
    <t>'vmaxPGI_1'   381.6862       573.9713</t>
  </si>
  <si>
    <t>'vmaxINV_1'   49.38486    2166.191</t>
  </si>
  <si>
    <t>'vmaxFRCK_1'  19.51331        65.97836</t>
  </si>
  <si>
    <t xml:space="preserve">'vmaxSPS_1'   10.42   17.63                  </t>
  </si>
  <si>
    <t xml:space="preserve">'vmaxPGI_1'   78.30   116.47            </t>
  </si>
  <si>
    <t xml:space="preserve">'vmaxINV_1'   0.01    676.37               </t>
  </si>
  <si>
    <t xml:space="preserve">'vmaxGLCK_1'  7.92       16.96            </t>
  </si>
  <si>
    <t xml:space="preserve">'vmaxFRCK_1'  4.53     28.89         </t>
  </si>
  <si>
    <t xml:space="preserve">'vmaxSPS_1'   7.87   15.62                    </t>
  </si>
  <si>
    <t xml:space="preserve">'vmaxPGI_1'   65.98   78.61                   </t>
  </si>
  <si>
    <t xml:space="preserve">'vmaxINV_1'   0.01    625.41                  </t>
  </si>
  <si>
    <t xml:space="preserve">'vmaxFRCK_1'  6.78     16.17                  </t>
  </si>
  <si>
    <t xml:space="preserve">'vmaxSPS_1'   19.30  22.54                    </t>
  </si>
  <si>
    <t xml:space="preserve">'vmaxPGI_1'   42.88   60.89                   </t>
  </si>
  <si>
    <t xml:space="preserve">'vmaxINV_1'   0.01    523.96                  </t>
  </si>
  <si>
    <t xml:space="preserve">'vmaxGLCK_1'  7.19      7.83                  </t>
  </si>
  <si>
    <t xml:space="preserve">'vmaxFRCK_1'  8.97    19.97                   </t>
  </si>
  <si>
    <t xml:space="preserve">'vmaxSPS_1'   6.50  13.99                     </t>
  </si>
  <si>
    <t xml:space="preserve">'vmaxPGI_1'   52.46   79.34                   </t>
  </si>
  <si>
    <t xml:space="preserve">'vmaxINV_1'   1.92    632.50                  </t>
  </si>
  <si>
    <t xml:space="preserve">'vmaxSPS_1'   8.31       26.84                   </t>
  </si>
  <si>
    <t xml:space="preserve">'vmaxINV_1'   0.09    873.01                     </t>
  </si>
  <si>
    <t xml:space="preserve">'vmaxGLCK_1'  8.97      14.07   </t>
  </si>
  <si>
    <t xml:space="preserve">'vmaxFRCK_1'  4.16        16.04 </t>
  </si>
  <si>
    <t xml:space="preserve">'vmaxSPS_1'   11.921      21.865    </t>
  </si>
  <si>
    <t xml:space="preserve">'vmaxINV_1'   0.01   580.9                   </t>
  </si>
  <si>
    <t>'vmaxGLCK_1'  0.8763     22.506</t>
  </si>
  <si>
    <t>'vmaxFRCK_1'  5.3879    21.847</t>
  </si>
  <si>
    <t xml:space="preserve">'vmaxSPS_1'   5.88      16.04                </t>
  </si>
  <si>
    <t xml:space="preserve">'vmaxPGI_1'   31.77   52.31                   </t>
  </si>
  <si>
    <t xml:space="preserve">'vmaxINV_1'   3.97   577.71                      </t>
  </si>
  <si>
    <t xml:space="preserve">'vmaxGLCK_1'  10.45     13.30                 </t>
  </si>
  <si>
    <t xml:space="preserve">'vmaxFRCK_1'  7.15   22.34                  </t>
  </si>
  <si>
    <t xml:space="preserve">'vmaxSPS_1'   11.23    42.85             </t>
  </si>
  <si>
    <t xml:space="preserve">'vmaxPGI_1'  41.03   64.12         </t>
  </si>
  <si>
    <t xml:space="preserve">'vmaxINV_1'   5.03  791.01                    </t>
  </si>
  <si>
    <t xml:space="preserve">'vmaxGLCK_1'  12.07   18.09             </t>
  </si>
  <si>
    <t xml:space="preserve">'vmaxFRCK_1'  2.19  17.46                </t>
  </si>
  <si>
    <t>'vmaxSPS_1'   99.57     109.99</t>
  </si>
  <si>
    <t>'vmaxPGI_1'   403.17     691.36</t>
  </si>
  <si>
    <t xml:space="preserve">'vmaxINV_1'   0.01    2147.49     </t>
  </si>
  <si>
    <t xml:space="preserve">'vmaxGLCK_1'  20.90    40.34  </t>
  </si>
  <si>
    <t xml:space="preserve">'vmaxFRCK_1'  43.56        81.66       </t>
  </si>
  <si>
    <t xml:space="preserve">'vmaxSPS_1'   16.16      38.06               </t>
  </si>
  <si>
    <t xml:space="preserve">'vmaxPGI_1'   57.46     65.69                  </t>
  </si>
  <si>
    <t xml:space="preserve">'vmaxINV_1'  9.44   1050.96                   </t>
  </si>
  <si>
    <t>'vmaxGLCK_1'  10.60    18.89</t>
  </si>
  <si>
    <t>'vmaxFRCK_1'  7.60        16.41</t>
  </si>
  <si>
    <t xml:space="preserve">'vmaxSPS_1'   10.18     25.62   </t>
  </si>
  <si>
    <t xml:space="preserve">'vmaxPGI_1'  66.35  83.72                  </t>
  </si>
  <si>
    <t xml:space="preserve">'vmaxINV_1'   6.26  662.88                  </t>
  </si>
  <si>
    <t>'vmaxGLCK_1'  3.58    12.72</t>
  </si>
  <si>
    <t>'vmaxFRCK_1'  2.30   12.10</t>
  </si>
  <si>
    <t xml:space="preserve">'vmaxSPS_1'   11.66    19.17          </t>
  </si>
  <si>
    <t xml:space="preserve">'vmaxPGI_1'  73.64   108.15              </t>
  </si>
  <si>
    <t xml:space="preserve">'vmaxINV_1'   3.28   568.43                   </t>
  </si>
  <si>
    <t xml:space="preserve">'vmaxGLCK_1'  13.09     15.74                </t>
  </si>
  <si>
    <t xml:space="preserve">'vmaxFRCK_1'  11.22   12.89                 </t>
  </si>
  <si>
    <t xml:space="preserve">'vmaxSPS_1'   6.91    21.18             </t>
  </si>
  <si>
    <t xml:space="preserve">'vmaxPGI_1'  34.78   70.98     </t>
  </si>
  <si>
    <t xml:space="preserve">'vmaxINV_1'   7.24  889.65                    </t>
  </si>
  <si>
    <t xml:space="preserve">'vmaxGLCK_1'  3.91   5.80        </t>
  </si>
  <si>
    <t xml:space="preserve">'vmaxFRCK_1'  7.21  25.66              </t>
  </si>
  <si>
    <t>'vmaxSPS_1'   85.58    123.72</t>
  </si>
  <si>
    <t>'vmaxPGI_1'  490.28     660.61</t>
  </si>
  <si>
    <t>'vmaxINV_1'   8.97    2374.87</t>
  </si>
  <si>
    <t>'vmaxGLCK_1'  28.25    70.59</t>
  </si>
  <si>
    <t>'vmaxFRCK_1'  44.19       63.14</t>
  </si>
  <si>
    <t>'vmaxSPS_1'   17.44     35.75</t>
  </si>
  <si>
    <t>'vmaxPGI_1'   52.48    116.65</t>
  </si>
  <si>
    <t xml:space="preserve">'vmaxINV_1'  5.44   905.87       </t>
  </si>
  <si>
    <t>'vmaxGLCK_1'  6.74    21.30</t>
  </si>
  <si>
    <t>'vmaxFRCK_1'  7.54       24.05</t>
  </si>
  <si>
    <t>'vmaxSPS_1'   22.37    47.95</t>
  </si>
  <si>
    <t xml:space="preserve">'vmaxPGI_1'  30.34  106.82               </t>
  </si>
  <si>
    <t xml:space="preserve">'vmaxINV_1'   9.60   669.70                  </t>
  </si>
  <si>
    <t>'vmaxGLCK_1'  4.45    26.58</t>
  </si>
  <si>
    <t>'vmaxFRCK_1'  9.49   15.27</t>
  </si>
  <si>
    <t>'vmaxSPS_1'   14.77   34.11</t>
  </si>
  <si>
    <t>'vmaxPGI_1'  91.89   116.97</t>
  </si>
  <si>
    <t>'vmaxINV_1'   5.55   505.28</t>
  </si>
  <si>
    <t xml:space="preserve">'vmaxGLCK_1'  3.25    11.94  </t>
  </si>
  <si>
    <t xml:space="preserve">'vmaxFRCK_1'  13.05   26.61     </t>
  </si>
  <si>
    <t xml:space="preserve">'vmaxSPS_1'   21.28    33.33         </t>
  </si>
  <si>
    <t>'vmaxPGI_1'  119.56   128.29</t>
  </si>
  <si>
    <t xml:space="preserve">'vmaxINV_1'   8.93  948.81        </t>
  </si>
  <si>
    <t xml:space="preserve">'vmaxGLCK_1'  7.50   10.14       </t>
  </si>
  <si>
    <t xml:space="preserve">'vmaxFRCK_1'  19.90  27.31              </t>
  </si>
  <si>
    <t xml:space="preserve">'vmaxPGI_1'   92.66     97.18      </t>
  </si>
  <si>
    <t xml:space="preserve">'vmaxPGI_1'   90.935   106.01   </t>
  </si>
  <si>
    <t xml:space="preserve">'vmaxSPS_1'   101.25         131.75    </t>
  </si>
  <si>
    <t xml:space="preserve">'vmaxPGI_1'   519.89      599.77       </t>
  </si>
  <si>
    <t xml:space="preserve">'vmaxINV_1'   60.98    1937.98         </t>
  </si>
  <si>
    <t xml:space="preserve">'vmaxGLCK_1'  26.44       73.56        </t>
  </si>
  <si>
    <t xml:space="preserve">'vmaxFRCK_1'  28.63        74.90       </t>
  </si>
  <si>
    <t>For initial optimisation of Col-0 model see M1_modelling data</t>
  </si>
  <si>
    <t>For Col-0, bam3, f3h and pgm1 same boundaries were used. PROBLEM WITH CHS --&gt; change boundaries</t>
  </si>
  <si>
    <t>vmaxSPS</t>
  </si>
  <si>
    <t>vmaxPGI</t>
  </si>
  <si>
    <t>vmaxINV</t>
  </si>
  <si>
    <t>vmaxGLCK</t>
  </si>
  <si>
    <t>vmaxFRCK</t>
  </si>
  <si>
    <t>KmSPSa</t>
  </si>
  <si>
    <t>KmSPSb</t>
  </si>
  <si>
    <t>KmINV</t>
  </si>
  <si>
    <t>KmGLCK</t>
  </si>
  <si>
    <t>KmFRCK</t>
  </si>
  <si>
    <t>KmPGI</t>
  </si>
  <si>
    <t>KiINV1</t>
  </si>
  <si>
    <t>KiINV2</t>
  </si>
  <si>
    <t>KiGLCK</t>
  </si>
  <si>
    <t>KiFRCK</t>
  </si>
  <si>
    <t>KiPGI</t>
  </si>
  <si>
    <t>KiSPS</t>
  </si>
  <si>
    <t>k_exp1</t>
  </si>
  <si>
    <t>M2_modelling data</t>
  </si>
  <si>
    <t>M3_modelling data</t>
  </si>
  <si>
    <t>Added fit analysis summary</t>
  </si>
  <si>
    <t>Added cost fun over acclimation with no extra sink</t>
  </si>
  <si>
    <t>k_exp2</t>
  </si>
  <si>
    <t>tp</t>
  </si>
  <si>
    <t>gt</t>
  </si>
  <si>
    <t>0 day</t>
  </si>
  <si>
    <t>14 day</t>
  </si>
  <si>
    <t>7 day</t>
  </si>
  <si>
    <t>3 day</t>
  </si>
  <si>
    <t>1 day</t>
  </si>
  <si>
    <t>F6P</t>
  </si>
  <si>
    <t>citrate</t>
  </si>
  <si>
    <t>fumarate</t>
  </si>
  <si>
    <t>malate</t>
  </si>
  <si>
    <t>C6</t>
  </si>
  <si>
    <t>C4</t>
  </si>
  <si>
    <t>Added cost functions for no anthocyanins and no starch simulations (notebook page 69)</t>
  </si>
  <si>
    <t>sugars</t>
  </si>
  <si>
    <t>Col-0_day0_k2</t>
  </si>
  <si>
    <t>vmaxPGI_1 = 117.65   % At upper bound</t>
  </si>
  <si>
    <t>vmaxFRCK_1 = 5.43   % At lower bound</t>
  </si>
  <si>
    <t>f = 1   % At upper bound</t>
  </si>
  <si>
    <t>vmaxFRCK_1 = 4.73   % At lower bound</t>
  </si>
  <si>
    <t>Col-0_day1_k2</t>
  </si>
  <si>
    <t>Col-0_day3_k2</t>
  </si>
  <si>
    <t>'STA'     -2.63     -0.98</t>
  </si>
  <si>
    <t>'ANTHO'    -0.01     0.06</t>
  </si>
  <si>
    <t xml:space="preserve">STA = -0.98   </t>
  </si>
  <si>
    <t>ANTHO = 0.06   % At upper bound</t>
  </si>
  <si>
    <t xml:space="preserve">'KiINV1'      1e-07         500               </t>
  </si>
  <si>
    <t xml:space="preserve">'KiINV2'       1e-07       500                </t>
  </si>
  <si>
    <t xml:space="preserve">'KiGLCK'       1e-07         500              </t>
  </si>
  <si>
    <t xml:space="preserve">'KiFRCK'       1e-07        500               </t>
  </si>
  <si>
    <t xml:space="preserve">'KiPGI'        1e-07         500              </t>
  </si>
  <si>
    <t xml:space="preserve">'KiSPS'        1e-07         500              </t>
  </si>
  <si>
    <t>'STA'     3.47     6.47</t>
  </si>
  <si>
    <t>'ANTHO'    0.04     0.08</t>
  </si>
  <si>
    <t>KiINV1 = 1e-07   % At lower bound</t>
  </si>
  <si>
    <t>KiGLCK = 1e-07   % At lower bound</t>
  </si>
  <si>
    <t>KiFRCK = 1e-07   % At lower bound</t>
  </si>
  <si>
    <t>KiINV2 = 1e-07   % At lower bound</t>
  </si>
  <si>
    <t>KiSPS = 1e-07   % At lower bound</t>
  </si>
  <si>
    <t xml:space="preserve">'KmINV'       0.108        10800               </t>
  </si>
  <si>
    <t xml:space="preserve">'KmGLCK'      1e-05         10                 </t>
  </si>
  <si>
    <t xml:space="preserve">'KmFRCK'      1e-05         20                 </t>
  </si>
  <si>
    <t xml:space="preserve">'KmPGI'       0.0005        500                </t>
  </si>
  <si>
    <t xml:space="preserve">'KiINV1'      1e-07         500                </t>
  </si>
  <si>
    <t xml:space="preserve">'KiINV2'       1e-07       500                 </t>
  </si>
  <si>
    <t xml:space="preserve">'KiGLCK'       1e-07         500               </t>
  </si>
  <si>
    <t xml:space="preserve">'KiFRCK'       1e-07        500                </t>
  </si>
  <si>
    <t xml:space="preserve">'KiPGI'        1e-07         500               </t>
  </si>
  <si>
    <t xml:space="preserve">'KiSPS'        1e-07         500               </t>
  </si>
  <si>
    <t xml:space="preserve">'f'           0.9           1                  </t>
  </si>
  <si>
    <t xml:space="preserve">'STA'     19.46     22                         </t>
  </si>
  <si>
    <t xml:space="preserve">'ANTHO'    0.1       0.12                      </t>
  </si>
  <si>
    <t>KmGLCK = 10   % At upper bound</t>
  </si>
  <si>
    <t xml:space="preserve">'kudp'        0.1          0.7              </t>
  </si>
  <si>
    <t xml:space="preserve">'k_exp2'      0.00001           40                </t>
  </si>
  <si>
    <t xml:space="preserve">'KmSPS_a'     0.0001         2                 </t>
  </si>
  <si>
    <t xml:space="preserve">'KmSPS_b'     0.0001         2                 </t>
  </si>
  <si>
    <t>KmSPS_b = 0.0001   % At lower bound</t>
  </si>
  <si>
    <t>kudp = 0.7   % At upper bound</t>
  </si>
  <si>
    <t>k_exp2 = 40   % At upper bound</t>
  </si>
  <si>
    <t xml:space="preserve">'k_exp1'      0.00001        100           </t>
  </si>
  <si>
    <t>starch_deg via F6P</t>
  </si>
  <si>
    <t>'ANTHO'    0.19     0.27</t>
  </si>
  <si>
    <t>'STA'     2.56     4.52</t>
  </si>
  <si>
    <t>Col-0_day7_k2</t>
  </si>
  <si>
    <t>Col-0_day14_k2</t>
  </si>
  <si>
    <t>'ANTHO'    -0.07     -0.01</t>
  </si>
  <si>
    <t>'STA'     -1.54    -0.17</t>
  </si>
  <si>
    <t>antho back to F6P</t>
  </si>
  <si>
    <t>kudp = 0.1   % At lower bound</t>
  </si>
  <si>
    <t>vmaxSPS_1 = 31.89   % At upper bound</t>
  </si>
  <si>
    <t>ANTHO = 0.27   % At upper bound</t>
  </si>
  <si>
    <t>Model with 2 sinks (layer on k_exp2)</t>
  </si>
  <si>
    <t>'vmaxFRCK_1'  45.74        50.31</t>
  </si>
  <si>
    <t>bam3_day0_k2</t>
  </si>
  <si>
    <t>bam3_day1_k2</t>
  </si>
  <si>
    <t>bam3_day3_k2</t>
  </si>
  <si>
    <t>bam3_day7_k2</t>
  </si>
  <si>
    <t>bam3_day14_k2</t>
  </si>
  <si>
    <t>'STA'    1.42    8.07</t>
  </si>
  <si>
    <t>'ANTHO'    -0.01     0.04</t>
  </si>
  <si>
    <t>'STA'     4.57    9.18</t>
  </si>
  <si>
    <t>'ANTHO'    0.00283     0.06</t>
  </si>
  <si>
    <t>'STA'     0.42     4.13</t>
  </si>
  <si>
    <t>'ANTHO'    0.06     0.1</t>
  </si>
  <si>
    <t>'ANTHO'    0.002569     0.03</t>
  </si>
  <si>
    <t>'STA'     -1.84    1.02</t>
  </si>
  <si>
    <t xml:space="preserve">'vmaxSPS_1'   49.90         75.35 </t>
  </si>
  <si>
    <t xml:space="preserve">'vmaxGLCK_1'  24.08        41.47 </t>
  </si>
  <si>
    <t>'vmaxGLCK_1'  3.61      13.75</t>
  </si>
  <si>
    <t xml:space="preserve">'vmaxGLCK_1'  4.27     15.40 </t>
  </si>
  <si>
    <t xml:space="preserve">'STA'     33.18     41.93                        </t>
  </si>
  <si>
    <t xml:space="preserve">'ANTHO'    0.09       0.13                      </t>
  </si>
  <si>
    <t xml:space="preserve">'vmaxGLCK_1'  2.50        11.04   </t>
  </si>
  <si>
    <t>chs_day0_k2</t>
  </si>
  <si>
    <t>chs_day1_k2</t>
  </si>
  <si>
    <t>chs_day3_k2</t>
  </si>
  <si>
    <t>chs_day7_k2</t>
  </si>
  <si>
    <t>chs_day14_k2</t>
  </si>
  <si>
    <t xml:space="preserve">'STA'     11.87     15.91                      </t>
  </si>
  <si>
    <t xml:space="preserve">'ANTHO'    0.04       0.06                      </t>
  </si>
  <si>
    <t>'STA'    -1.26    0.2</t>
  </si>
  <si>
    <t>'ANTHO'    -0.03     0.02</t>
  </si>
  <si>
    <t>'STA'     3.58   4.8</t>
  </si>
  <si>
    <t>'ANTHO'   -0.02     0.02</t>
  </si>
  <si>
    <t>'STA'    2.72     4.18</t>
  </si>
  <si>
    <t>'ANTHO'    -0.01     0.01</t>
  </si>
  <si>
    <t>'ANTHO'     -0.0046    0.01</t>
  </si>
  <si>
    <t>'STA'     -0.97    0.29</t>
  </si>
  <si>
    <t>f3h_day0_k2</t>
  </si>
  <si>
    <t>f3h_day1_k2</t>
  </si>
  <si>
    <t>f3h_day3_k2</t>
  </si>
  <si>
    <t>f3h_day7_k2</t>
  </si>
  <si>
    <t>f3h_day14_k2</t>
  </si>
  <si>
    <t xml:space="preserve">'STA'     10.26    15.96                      </t>
  </si>
  <si>
    <t xml:space="preserve">'ANTHO'    0.03       0.08                     </t>
  </si>
  <si>
    <t>'STA'   -2.68   -0.45</t>
  </si>
  <si>
    <t>'ANTHO'   -0.03     0.03</t>
  </si>
  <si>
    <t>'STA'    3.92   5.5</t>
  </si>
  <si>
    <t>'ANTHO'   -0.02     0.004</t>
  </si>
  <si>
    <t>'STA'    2.46    3.24</t>
  </si>
  <si>
    <t>'STA'     -0.38    0.03</t>
  </si>
  <si>
    <t>'ANTHO'     0.0003    0.01</t>
  </si>
  <si>
    <t>'ANTHO'    0.0015     0.01</t>
  </si>
  <si>
    <t>pgm1_day0_k2</t>
  </si>
  <si>
    <t>pgm1_day1_k2</t>
  </si>
  <si>
    <t>pgm1_day3_k2</t>
  </si>
  <si>
    <t>pgm1_day7_k2</t>
  </si>
  <si>
    <t>pgm1_day14_k2</t>
  </si>
  <si>
    <t xml:space="preserve">'STA'     0.0001    0.0001                   </t>
  </si>
  <si>
    <t>'STA'   -0.01   0.03</t>
  </si>
  <si>
    <t>'STA'    -0.01   0.01</t>
  </si>
  <si>
    <t>'ANTHO'     -0.02    -0.01</t>
  </si>
  <si>
    <t>'ANTHO'    0.1     0.12</t>
  </si>
  <si>
    <t>'ANTHO'   0.03     0.05</t>
  </si>
  <si>
    <t>'ANTHO'   -0.01     0.02</t>
  </si>
  <si>
    <t xml:space="preserve">'ANTHO'    0.08      0.11                     </t>
  </si>
  <si>
    <t xml:space="preserve">'vmaxGLCK_1'  8.66         11.11   </t>
  </si>
  <si>
    <t xml:space="preserve">vmaxSPS_1 = 123.042   </t>
  </si>
  <si>
    <t xml:space="preserve">vmaxPGI_1 = 563.048   </t>
  </si>
  <si>
    <t>vmaxINV_1 = 1937.98   % At upper bound</t>
  </si>
  <si>
    <t>vmaxGLCK_1 = 26.44   % At lower bound</t>
  </si>
  <si>
    <t xml:space="preserve">vmaxFRCK_1 = 57.6706   </t>
  </si>
  <si>
    <t xml:space="preserve">KmSPS_a = 0.895021   </t>
  </si>
  <si>
    <t xml:space="preserve">KmSPS_b = 1.77645   </t>
  </si>
  <si>
    <t xml:space="preserve">KmINV = 1243.37   </t>
  </si>
  <si>
    <t xml:space="preserve">KmPGI = 16.225   </t>
  </si>
  <si>
    <t xml:space="preserve">KiINV2 = 499.92   </t>
  </si>
  <si>
    <t xml:space="preserve">KiPGI = 156.796   </t>
  </si>
  <si>
    <t xml:space="preserve">kudp = 0.446315   </t>
  </si>
  <si>
    <t xml:space="preserve">f = 0.971082   </t>
  </si>
  <si>
    <t>STA = 15.91   % At upper bound</t>
  </si>
  <si>
    <t xml:space="preserve">k_exp1 = 1.66809   </t>
  </si>
  <si>
    <t xml:space="preserve">vmaxSPS_1 = 8.3113   </t>
  </si>
  <si>
    <t>vmaxPGI_1 = 97.18   % At upper bound</t>
  </si>
  <si>
    <t>vmaxINV_1 = 873.01   % At upper bound</t>
  </si>
  <si>
    <t>vmaxGLCK_1 = 8.97   % At lower bound</t>
  </si>
  <si>
    <t>vmaxFRCK_1 = 4.16   % At lower bound</t>
  </si>
  <si>
    <t>KiPGI = 1e-07   % At lower bound</t>
  </si>
  <si>
    <t xml:space="preserve">KiSPS = 155.525   </t>
  </si>
  <si>
    <t xml:space="preserve">STA = -0.733978   </t>
  </si>
  <si>
    <t xml:space="preserve">ANTHO = -0.03   </t>
  </si>
  <si>
    <t xml:space="preserve">k_exp1 = 0.00796908   </t>
  </si>
  <si>
    <t xml:space="preserve">k_exp2 = 22.928   </t>
  </si>
  <si>
    <t xml:space="preserve">vmaxSPS_1 = 21.8358   </t>
  </si>
  <si>
    <t xml:space="preserve">vmaxPGI_1 = 103   </t>
  </si>
  <si>
    <t>vmaxINV_1 = 580.9   % At upper bound</t>
  </si>
  <si>
    <t>vmaxGLCK_1 = 0.8763   % At lower bound</t>
  </si>
  <si>
    <t>vmaxFRCK_1 = 5.3879   % At lower bound</t>
  </si>
  <si>
    <t xml:space="preserve">KiPGI = 11.4111   </t>
  </si>
  <si>
    <t xml:space="preserve">kudp = 0.292754   </t>
  </si>
  <si>
    <t xml:space="preserve">STA = 4.65456   </t>
  </si>
  <si>
    <t xml:space="preserve">ANTHO = -0.02   </t>
  </si>
  <si>
    <t xml:space="preserve">k_exp1 = 0.0450329   </t>
  </si>
  <si>
    <t xml:space="preserve">k_exp2 = 10.1831  </t>
  </si>
  <si>
    <t>vmaxSPS_1 = 16.04   % At upper bound</t>
  </si>
  <si>
    <t>vmaxPGI_1 = 52.31   % At upper bound</t>
  </si>
  <si>
    <t>vmaxINV_1 = 577.71   % At upper bound</t>
  </si>
  <si>
    <t>vmaxGLCK_1 = 10.45   % At lower bound</t>
  </si>
  <si>
    <t>vmaxFRCK_1 = 7.15   % At lower bound</t>
  </si>
  <si>
    <t xml:space="preserve">KiPGI = 133.28   </t>
  </si>
  <si>
    <t xml:space="preserve">KiSPS = 49.0278   </t>
  </si>
  <si>
    <t xml:space="preserve">kudp = 0.105745   </t>
  </si>
  <si>
    <t xml:space="preserve">STA = 3.60202   </t>
  </si>
  <si>
    <t xml:space="preserve">ANTHO = -0.00394641   </t>
  </si>
  <si>
    <t xml:space="preserve">k_exp1 = 0.00160059   </t>
  </si>
  <si>
    <t xml:space="preserve">k_exp2 = 33.2973  </t>
  </si>
  <si>
    <t xml:space="preserve">vmaxSPS_1 = 42.4518   </t>
  </si>
  <si>
    <t xml:space="preserve">vmaxPGI_1 = 50.0924   </t>
  </si>
  <si>
    <t>vmaxINV_1 = 791.01   % At upper bound</t>
  </si>
  <si>
    <t>vmaxGLCK_1 = 12.07   % At lower bound</t>
  </si>
  <si>
    <t>vmaxFRCK_1 = 2.19   % At lower bound</t>
  </si>
  <si>
    <t xml:space="preserve">KiPGI = 63.1871   </t>
  </si>
  <si>
    <t xml:space="preserve">KiSPS = 33.401   </t>
  </si>
  <si>
    <t xml:space="preserve">kudp = 0.526806   </t>
  </si>
  <si>
    <t>f = 0.9   % At lower bound</t>
  </si>
  <si>
    <t xml:space="preserve">STA = -0.88754   </t>
  </si>
  <si>
    <t xml:space="preserve">ANTHO = 0.00182172   </t>
  </si>
  <si>
    <t xml:space="preserve">k_exp1 = 0.0324468   </t>
  </si>
  <si>
    <t xml:space="preserve">k_exp2 = 7.05189  </t>
  </si>
  <si>
    <t>vmaxSPS_1 = 109.99   % At upper bound</t>
  </si>
  <si>
    <t xml:space="preserve">vmaxPGI_1 = 657.326   </t>
  </si>
  <si>
    <t xml:space="preserve">vmaxINV_1 = 2041   </t>
  </si>
  <si>
    <t>vmaxGLCK_1 = 40.34   % At upper bound</t>
  </si>
  <si>
    <t xml:space="preserve">vmaxFRCK_1 = 43.5739   </t>
  </si>
  <si>
    <t xml:space="preserve">KmSPS_a = 0.0372865   </t>
  </si>
  <si>
    <t xml:space="preserve">KmSPS_b = 0.658045   </t>
  </si>
  <si>
    <t xml:space="preserve">KmINV = 114.044   </t>
  </si>
  <si>
    <t>KmGLCK = 1e-05   % At lower bound</t>
  </si>
  <si>
    <t xml:space="preserve">KmFRCK = 3.35844   </t>
  </si>
  <si>
    <t xml:space="preserve">KmPGI = 4.3118   </t>
  </si>
  <si>
    <t xml:space="preserve">KiINV1 = 276.396   </t>
  </si>
  <si>
    <t xml:space="preserve">KiPGI = 1.95365   </t>
  </si>
  <si>
    <t xml:space="preserve">KiSPS = 5.39564   </t>
  </si>
  <si>
    <t xml:space="preserve">kudp = 0.564679   </t>
  </si>
  <si>
    <t xml:space="preserve">f = 0.909519   </t>
  </si>
  <si>
    <t>STA = 15.96   % At upper bound</t>
  </si>
  <si>
    <t>ANTHO = 0.08   % At upper bound</t>
  </si>
  <si>
    <t xml:space="preserve">k_exp1 = 3.41711   </t>
  </si>
  <si>
    <t xml:space="preserve">vmaxSPS_1 = 29.5035   </t>
  </si>
  <si>
    <t xml:space="preserve">vmaxPGI_1 = 59.2001   </t>
  </si>
  <si>
    <t>vmaxINV_1 = 1050.96   % At upper bound</t>
  </si>
  <si>
    <t xml:space="preserve">vmaxGLCK_1 = 13.1388   </t>
  </si>
  <si>
    <t>vmaxFRCK_1 = 7.6   % At lower bound</t>
  </si>
  <si>
    <t xml:space="preserve">KiPGI = 21.8717   </t>
  </si>
  <si>
    <t xml:space="preserve">KiSPS = 65.9597   </t>
  </si>
  <si>
    <t xml:space="preserve">kudp = 0.302833   </t>
  </si>
  <si>
    <t xml:space="preserve">f = 0.93825   </t>
  </si>
  <si>
    <t xml:space="preserve">STA = -1.51076   </t>
  </si>
  <si>
    <t xml:space="preserve">ANTHO = -0.029962   </t>
  </si>
  <si>
    <t xml:space="preserve">k_exp1 = 0.208165   </t>
  </si>
  <si>
    <t xml:space="preserve">k_exp2 = 25.5028   </t>
  </si>
  <si>
    <t xml:space="preserve">vmaxSPS_1 = 15.798   </t>
  </si>
  <si>
    <t xml:space="preserve">vmaxPGI_1 = 77.432   </t>
  </si>
  <si>
    <t>vmaxINV_1 = 662.88   % At upper bound</t>
  </si>
  <si>
    <t xml:space="preserve">vmaxGLCK_1 = 5.6557   </t>
  </si>
  <si>
    <t>vmaxFRCK_1 = 2.3   % At lower bound</t>
  </si>
  <si>
    <t xml:space="preserve">KiPGI = 7.18511   </t>
  </si>
  <si>
    <t xml:space="preserve">KiSPS = 0.00249913   </t>
  </si>
  <si>
    <t xml:space="preserve">kudp = 0.119769   </t>
  </si>
  <si>
    <t xml:space="preserve">f = 0.970626   </t>
  </si>
  <si>
    <t xml:space="preserve">STA = 5.28335   </t>
  </si>
  <si>
    <t>ANTHO = 0.004   % At upper bound</t>
  </si>
  <si>
    <t xml:space="preserve">k_exp1 = 0.0773395   </t>
  </si>
  <si>
    <t xml:space="preserve">k_exp2 = 11.47   </t>
  </si>
  <si>
    <t xml:space="preserve">vmaxSPS_1 = 15.4291   </t>
  </si>
  <si>
    <t xml:space="preserve">vmaxPGI_1 = 82.2589   </t>
  </si>
  <si>
    <t>vmaxINV_1 = 568.43   % At upper bound</t>
  </si>
  <si>
    <t>vmaxGLCK_1 = 13.09   % At lower bound</t>
  </si>
  <si>
    <t>vmaxFRCK_1 = 11.22   % At lower bound</t>
  </si>
  <si>
    <t xml:space="preserve">KiPGI = 6.8805   </t>
  </si>
  <si>
    <t xml:space="preserve">KiSPS = 80.579   </t>
  </si>
  <si>
    <t xml:space="preserve">kudp = 0.114535   </t>
  </si>
  <si>
    <t xml:space="preserve">f = 0.93586   </t>
  </si>
  <si>
    <t>STA = 2.46   % At lower bound</t>
  </si>
  <si>
    <t>ANTHO = 0.01   % At upper bound</t>
  </si>
  <si>
    <t xml:space="preserve">k_exp1 = 0.0191575   </t>
  </si>
  <si>
    <t xml:space="preserve">k_exp2 = 31.1334  </t>
  </si>
  <si>
    <t>vmaxSPS_1 = 21.18   % At upper bound</t>
  </si>
  <si>
    <t xml:space="preserve">vmaxPGI_1 = 52.0339   </t>
  </si>
  <si>
    <t>vmaxINV_1 = 889.65   % At upper bound</t>
  </si>
  <si>
    <t>vmaxGLCK_1 = 5.8   % At upper bound</t>
  </si>
  <si>
    <t>vmaxFRCK_1 = 7.21   % At lower bound</t>
  </si>
  <si>
    <t xml:space="preserve">KiPGI = 1.31332   </t>
  </si>
  <si>
    <t xml:space="preserve">KiSPS = 85.6889   </t>
  </si>
  <si>
    <t xml:space="preserve">kudp = 0.117446   </t>
  </si>
  <si>
    <t>STA = 0.03   % At upper bound</t>
  </si>
  <si>
    <t xml:space="preserve">ANTHO = 0.00410422   </t>
  </si>
  <si>
    <t xml:space="preserve">k_exp1 = 0.0417543   </t>
  </si>
  <si>
    <t xml:space="preserve">k_exp2 = 5.59239   </t>
  </si>
  <si>
    <t>vmaxSPS_1 = 123.72   % At upper bound</t>
  </si>
  <si>
    <t xml:space="preserve">vmaxPGI_1 = 534.981   </t>
  </si>
  <si>
    <t xml:space="preserve">vmaxINV_1 = 2113.21   </t>
  </si>
  <si>
    <t xml:space="preserve">vmaxGLCK_1 = 64.8744   </t>
  </si>
  <si>
    <t xml:space="preserve">vmaxFRCK_1 = 62.3306   </t>
  </si>
  <si>
    <t>KmSPS_a = 0.0001   % At lower bound</t>
  </si>
  <si>
    <t xml:space="preserve">KmINV = 2545.79   </t>
  </si>
  <si>
    <t xml:space="preserve">KmFRCK = 10.159   </t>
  </si>
  <si>
    <t xml:space="preserve">KmPGI = 3.88518   </t>
  </si>
  <si>
    <t xml:space="preserve">KiINV1 = 133.38   </t>
  </si>
  <si>
    <t xml:space="preserve">KiINV2 = 484.943   </t>
  </si>
  <si>
    <t xml:space="preserve">KiGLCK = 3.03124   </t>
  </si>
  <si>
    <t xml:space="preserve">KiFRCK = 9.17126   </t>
  </si>
  <si>
    <t xml:space="preserve">KiPGI = 499.964   </t>
  </si>
  <si>
    <t xml:space="preserve">f = 0.936717   </t>
  </si>
  <si>
    <t>STA = 0.0001   % At lower bound</t>
  </si>
  <si>
    <t>ANTHO = 0.11   % At upper bound</t>
  </si>
  <si>
    <t xml:space="preserve">k_exp1 = 2.58449   </t>
  </si>
  <si>
    <t xml:space="preserve">k_exp2 = 39.9799   </t>
  </si>
  <si>
    <t xml:space="preserve">vmaxSPS_1 = 29.5463   </t>
  </si>
  <si>
    <t xml:space="preserve">vmaxPGI_1 = 96.0448   </t>
  </si>
  <si>
    <t>vmaxINV_1 = 905.87   % At upper bound</t>
  </si>
  <si>
    <t>vmaxGLCK_1 = 6.74   % At lower bound</t>
  </si>
  <si>
    <t>vmaxFRCK_1 = 7.54   % At lower bound</t>
  </si>
  <si>
    <t xml:space="preserve">KiPGI = 3.28168   </t>
  </si>
  <si>
    <t>KiSPS = 499.999   % At upper bound</t>
  </si>
  <si>
    <t xml:space="preserve">f = 0.952954   </t>
  </si>
  <si>
    <t xml:space="preserve">ANTHO = 0.0199595   </t>
  </si>
  <si>
    <t xml:space="preserve">k_exp1 = 0.327863   </t>
  </si>
  <si>
    <t xml:space="preserve">k_exp2 = 8.02982   </t>
  </si>
  <si>
    <t xml:space="preserve">vmaxSPS_1 = 33.6189   </t>
  </si>
  <si>
    <t xml:space="preserve">vmaxPGI_1 = 63.6258   </t>
  </si>
  <si>
    <t>vmaxINV_1 = 669.7   % At upper bound</t>
  </si>
  <si>
    <t>vmaxGLCK_1 = 4.45   % At lower bound</t>
  </si>
  <si>
    <t>vmaxFRCK_1 = 9.49   % At lower bound</t>
  </si>
  <si>
    <t>KiINV2 = 500   % At upper bound</t>
  </si>
  <si>
    <t xml:space="preserve">KiPGI = 12.396   </t>
  </si>
  <si>
    <t xml:space="preserve">KiSPS = 232.412   </t>
  </si>
  <si>
    <t>STA = 0.01   % At upper bound</t>
  </si>
  <si>
    <t xml:space="preserve">ANTHO = 0.0439267   </t>
  </si>
  <si>
    <t xml:space="preserve">k_exp1 = 0.221607   </t>
  </si>
  <si>
    <t>k_exp2 = 1e-05   % At lower bound</t>
  </si>
  <si>
    <t xml:space="preserve">vmaxSPS_1 = 17.6096   </t>
  </si>
  <si>
    <t xml:space="preserve">vmaxPGI_1 = 112.937   </t>
  </si>
  <si>
    <t>vmaxINV_1 = 505.28   % At upper bound</t>
  </si>
  <si>
    <t>vmaxGLCK_1 = 3.25   % At lower bound</t>
  </si>
  <si>
    <t>vmaxFRCK_1 = 13.05   % At lower bound</t>
  </si>
  <si>
    <t xml:space="preserve">KiPGI = 1.35592   </t>
  </si>
  <si>
    <t xml:space="preserve">KiSPS = 498.838   </t>
  </si>
  <si>
    <t xml:space="preserve">kudp = 0.217795   </t>
  </si>
  <si>
    <t xml:space="preserve">f = 0.947406   </t>
  </si>
  <si>
    <t xml:space="preserve">STA = 0.00418143   </t>
  </si>
  <si>
    <t>ANTHO = 0.1   % At lower bound</t>
  </si>
  <si>
    <t xml:space="preserve">k_exp1 = 0.133165   </t>
  </si>
  <si>
    <t xml:space="preserve">k_exp2 = 1.76623   </t>
  </si>
  <si>
    <t>vmaxGLCK_1 = 10.14   % At upper bound</t>
  </si>
  <si>
    <t xml:space="preserve">STA = -0.01   </t>
  </si>
  <si>
    <t>Here fit analysis with 100 iterations (outliers kicked manually in IQM), models layer on k_exp2</t>
  </si>
  <si>
    <t>ANTHO</t>
  </si>
  <si>
    <t>STA</t>
  </si>
  <si>
    <t>f</t>
  </si>
  <si>
    <t>kudp</t>
  </si>
  <si>
    <t xml:space="preserve">vmaxSPS_1 = 21.2925   </t>
  </si>
  <si>
    <t xml:space="preserve">vmaxPGI_1 = 125.22   </t>
  </si>
  <si>
    <t xml:space="preserve">vmaxINV_1 = 720.329   </t>
  </si>
  <si>
    <t>vmaxFRCK_1 = 19.9   % At lower bound</t>
  </si>
  <si>
    <t xml:space="preserve">KiINV1 = 170.41   </t>
  </si>
  <si>
    <t xml:space="preserve">KiINV2 = 78.7988   </t>
  </si>
  <si>
    <t xml:space="preserve">KiGLCK = 471.868   </t>
  </si>
  <si>
    <t xml:space="preserve">KiFRCK = 2.89401   </t>
  </si>
  <si>
    <t xml:space="preserve">KiPGI = 1.39269   </t>
  </si>
  <si>
    <t xml:space="preserve">KiSPS = 240.923   </t>
  </si>
  <si>
    <t xml:space="preserve">f = 0.983534   </t>
  </si>
  <si>
    <t xml:space="preserve">ANTHO = -0.01   </t>
  </si>
  <si>
    <t xml:space="preserve">k_exp1 = 0.108584   </t>
  </si>
  <si>
    <t xml:space="preserve">k_exp2 = 5.03247   </t>
  </si>
  <si>
    <t xml:space="preserve">'vmaxGLCK_1'  6.28        15.09 </t>
  </si>
  <si>
    <t xml:space="preserve">vmaxSPS_1 = 106.189   </t>
  </si>
  <si>
    <t>vmaxPGI_1 = 573.971   % At upper bound</t>
  </si>
  <si>
    <t xml:space="preserve">vmaxINV_1 = 1693.78   </t>
  </si>
  <si>
    <t xml:space="preserve">vmaxGLCK_1 = 18.4583   </t>
  </si>
  <si>
    <t xml:space="preserve">vmaxFRCK_1 = 32.5748   </t>
  </si>
  <si>
    <t xml:space="preserve">KmSPS_a = 0.0486972   </t>
  </si>
  <si>
    <t xml:space="preserve">KmINV = 1471.9   </t>
  </si>
  <si>
    <t xml:space="preserve">KmGLCK = 6.05587   </t>
  </si>
  <si>
    <t xml:space="preserve">KmFRCK = 9.87945   </t>
  </si>
  <si>
    <t xml:space="preserve">KmPGI = 3.35816   </t>
  </si>
  <si>
    <t xml:space="preserve">KiINV1 = 10.3884   </t>
  </si>
  <si>
    <t xml:space="preserve">KiINV2 = 494.965   </t>
  </si>
  <si>
    <t xml:space="preserve">KiGLCK = 29.7558   </t>
  </si>
  <si>
    <t xml:space="preserve">KiFRCK = 22.631   </t>
  </si>
  <si>
    <t>KiPGI = 500   % At upper bound</t>
  </si>
  <si>
    <t xml:space="preserve">kudp = 0.3809   </t>
  </si>
  <si>
    <t xml:space="preserve">STA = 34.5744   </t>
  </si>
  <si>
    <t>ANTHO = 0.13   % At upper bound</t>
  </si>
  <si>
    <t xml:space="preserve">k_exp1 = 3.45997   </t>
  </si>
  <si>
    <t xml:space="preserve">vmaxSPS_1 = 14.5503   </t>
  </si>
  <si>
    <t xml:space="preserve">vmaxPGI_1 = 80.3402   </t>
  </si>
  <si>
    <t>vmaxINV_1 = 676.37   % At upper bound</t>
  </si>
  <si>
    <t>vmaxGLCK_1 = 7.92   % At lower bound</t>
  </si>
  <si>
    <t>vmaxFRCK_1 = 4.53   % At lower bound</t>
  </si>
  <si>
    <t xml:space="preserve">KiPGI = 5.15933   </t>
  </si>
  <si>
    <t xml:space="preserve">kudp = 0.352856   </t>
  </si>
  <si>
    <t xml:space="preserve">f = 0.965485   </t>
  </si>
  <si>
    <t xml:space="preserve">STA = 5.9092   </t>
  </si>
  <si>
    <t xml:space="preserve">k_exp1 = 0.176794   </t>
  </si>
  <si>
    <t xml:space="preserve">k_exp2 = 33.2765   </t>
  </si>
  <si>
    <t xml:space="preserve">vmaxSPS_1 = 14.5909   </t>
  </si>
  <si>
    <t>vmaxPGI_1 = 65.9802   % At lower bound</t>
  </si>
  <si>
    <t>vmaxINV_1 = 625.41   % At upper bound</t>
  </si>
  <si>
    <t>vmaxGLCK_1 = 3.61   % At lower bound</t>
  </si>
  <si>
    <t>vmaxFRCK_1 = 6.78   % At lower bound</t>
  </si>
  <si>
    <t xml:space="preserve">KiPGI = 2.31159   </t>
  </si>
  <si>
    <t xml:space="preserve">KiSPS = 189.876   </t>
  </si>
  <si>
    <t xml:space="preserve">kudp = 0.435054   </t>
  </si>
  <si>
    <t xml:space="preserve">f = 0.964985   </t>
  </si>
  <si>
    <t xml:space="preserve">STA = 7.51907   </t>
  </si>
  <si>
    <t xml:space="preserve">ANTHO = 0.00284117   </t>
  </si>
  <si>
    <t xml:space="preserve">k_exp1 = 0.0257413   </t>
  </si>
  <si>
    <t xml:space="preserve">k_exp2 = 11.3563  </t>
  </si>
  <si>
    <t xml:space="preserve">vmaxSPS_1 = 21.2753   </t>
  </si>
  <si>
    <t xml:space="preserve">vmaxPGI_1 = 43.2729   </t>
  </si>
  <si>
    <t>vmaxINV_1 = 523.96   % At upper bound</t>
  </si>
  <si>
    <t>vmaxGLCK_1 = 7.19   % At lower bound</t>
  </si>
  <si>
    <t>vmaxFRCK_1 = 8.97   % At lower bound</t>
  </si>
  <si>
    <t xml:space="preserve">KiPGI = 269.657   </t>
  </si>
  <si>
    <t xml:space="preserve">KiSPS = 7.00373   </t>
  </si>
  <si>
    <t xml:space="preserve">STA = 2.03697   </t>
  </si>
  <si>
    <t xml:space="preserve">ANTHO = 0.0867271   </t>
  </si>
  <si>
    <t xml:space="preserve">k_exp1 = 0.171888   </t>
  </si>
  <si>
    <t xml:space="preserve">'vmaxFRCK_1'  2.38   7.94                     </t>
  </si>
  <si>
    <t xml:space="preserve">vmaxSPS_1 = 13.918   </t>
  </si>
  <si>
    <t xml:space="preserve">vmaxPGI_1 = 78.2741   </t>
  </si>
  <si>
    <t>vmaxINV_1 = 632.5   % At upper bound</t>
  </si>
  <si>
    <t>vmaxGLCK_1 = 4.27   % At lower bound</t>
  </si>
  <si>
    <t>vmaxFRCK_1 = 2.38   % At lower bound</t>
  </si>
  <si>
    <t xml:space="preserve">KiPGI = 2.59346   </t>
  </si>
  <si>
    <t xml:space="preserve">STA = 0.941546   </t>
  </si>
  <si>
    <t>ANTHO = 0.03   % At upper bound</t>
  </si>
  <si>
    <t xml:space="preserve">k_exp1 = 0.106336   </t>
  </si>
  <si>
    <t>C12</t>
  </si>
  <si>
    <t xml:space="preserve">vmaxPGI_1 = 445.226   </t>
  </si>
  <si>
    <t>vmaxINV_1 = 1181.32   % At upper bound</t>
  </si>
  <si>
    <t xml:space="preserve">vmaxGLCK_1 = 39.6774   </t>
  </si>
  <si>
    <t xml:space="preserve">vmaxFRCK_1 = 48.2871   </t>
  </si>
  <si>
    <t xml:space="preserve">KmSPS_a = 0.311783   </t>
  </si>
  <si>
    <t xml:space="preserve">KmSPS_b = 0.119208   </t>
  </si>
  <si>
    <t xml:space="preserve">KmINV = 207.672   </t>
  </si>
  <si>
    <t xml:space="preserve">KmPGI = 7.52   </t>
  </si>
  <si>
    <t xml:space="preserve">KiINV2 = 499.778   </t>
  </si>
  <si>
    <t xml:space="preserve">KiPGI = 17.2282   </t>
  </si>
  <si>
    <t xml:space="preserve">kudp = 0.362136   </t>
  </si>
  <si>
    <t xml:space="preserve">f = 0.945412   </t>
  </si>
  <si>
    <t xml:space="preserve">STA = 19.4603   </t>
  </si>
  <si>
    <t xml:space="preserve">k_exp1 = 1.62698   </t>
  </si>
  <si>
    <t xml:space="preserve">k_exp2 = 39.7555   </t>
  </si>
  <si>
    <t xml:space="preserve">vmaxSPS_1 = 67.6345   </t>
  </si>
  <si>
    <t>'vmaxPGI_1'   366.32       498.09</t>
  </si>
  <si>
    <t xml:space="preserve">'vmaxINV_1'   17.01       1181.32 </t>
  </si>
  <si>
    <t xml:space="preserve">vmaxSPS_1 = 14.5212   </t>
  </si>
  <si>
    <t xml:space="preserve">vmaxPGI_1 = 35.9072   </t>
  </si>
  <si>
    <t>vmaxINV_1 = 708.44   % At upper bound</t>
  </si>
  <si>
    <t>vmaxGLCK_1 = 2.5   % At lower bound</t>
  </si>
  <si>
    <t xml:space="preserve">KiPGI = 124.446   </t>
  </si>
  <si>
    <t xml:space="preserve">KiSPS = 78.2634   </t>
  </si>
  <si>
    <t xml:space="preserve">kudp = 0.566295   </t>
  </si>
  <si>
    <t xml:space="preserve">f = 0.988056   </t>
  </si>
  <si>
    <t xml:space="preserve">STA = 5.29178   </t>
  </si>
  <si>
    <t xml:space="preserve">ANTHO = 0.0735874   </t>
  </si>
  <si>
    <t xml:space="preserve">k_exp1 = 0.0109044   </t>
  </si>
  <si>
    <t xml:space="preserve">k_exp2 = 18.1334   </t>
  </si>
  <si>
    <t xml:space="preserve">vmaxPGI_1 = 42.4318   </t>
  </si>
  <si>
    <t>vmaxINV_1 = 728.48   % At upper bound</t>
  </si>
  <si>
    <t>vmaxGLCK_1 = 8.66   % At lower bound</t>
  </si>
  <si>
    <t>vmaxFRCK_1 = 8.09   % At lower bound</t>
  </si>
  <si>
    <t xml:space="preserve">KiPGI = 223.61   </t>
  </si>
  <si>
    <t xml:space="preserve">KiSPS = 101.156   </t>
  </si>
  <si>
    <t xml:space="preserve">kudp = 0.290864   </t>
  </si>
  <si>
    <t xml:space="preserve">f = 0.956686   </t>
  </si>
  <si>
    <t xml:space="preserve">STA = 3.41748   </t>
  </si>
  <si>
    <t xml:space="preserve">k_exp1 = 0.00786095   </t>
  </si>
  <si>
    <t xml:space="preserve">k_exp2 = 34.9639   </t>
  </si>
  <si>
    <t xml:space="preserve">vmaxSPS_1 = 20.2382   </t>
  </si>
  <si>
    <t xml:space="preserve">vmaxPGI_1 = 49.5268   </t>
  </si>
  <si>
    <t xml:space="preserve">vmaxINV_1 = 359.258   </t>
  </si>
  <si>
    <t xml:space="preserve">vmaxGLCK_1 = 6.85273   </t>
  </si>
  <si>
    <t xml:space="preserve">vmaxFRCK_1 = 4.14346   </t>
  </si>
  <si>
    <t xml:space="preserve">KiINV2 = 370.438   </t>
  </si>
  <si>
    <t xml:space="preserve">KiPGI = 24.3349   </t>
  </si>
  <si>
    <t xml:space="preserve">STA = -1.54   </t>
  </si>
  <si>
    <t xml:space="preserve">ANTHO = -0.07   </t>
  </si>
  <si>
    <t xml:space="preserve">k_exp1 = 0.0973044   </t>
  </si>
  <si>
    <t xml:space="preserve">k_exp2 = 5.80113   </t>
  </si>
  <si>
    <t xml:space="preserve">vmaxSPS_1 = 23.9402   </t>
  </si>
  <si>
    <t xml:space="preserve">vmaxINV_1 = 714.498   </t>
  </si>
  <si>
    <t>vmaxGLCK_1 = 15.09   % At upper bound</t>
  </si>
  <si>
    <t xml:space="preserve">KiPGI = 0.153051   </t>
  </si>
  <si>
    <t xml:space="preserve">KiSPS = 79.6907   </t>
  </si>
  <si>
    <t xml:space="preserve">kudp = 0.492588   </t>
  </si>
  <si>
    <t xml:space="preserve">k_exp1 = 0.048966   </t>
  </si>
  <si>
    <t xml:space="preserve">M4_modelling data </t>
  </si>
  <si>
    <t>Switched to stricter boundaries for EXP2</t>
  </si>
  <si>
    <t>MEANS</t>
  </si>
  <si>
    <t>C15</t>
  </si>
  <si>
    <t>fixed</t>
  </si>
  <si>
    <t>carbon</t>
  </si>
  <si>
    <t>no OA</t>
  </si>
  <si>
    <t>ACN</t>
  </si>
  <si>
    <t>sucrose</t>
  </si>
  <si>
    <t>glucose</t>
  </si>
  <si>
    <t>fructose</t>
  </si>
  <si>
    <t>G6P</t>
  </si>
  <si>
    <t>carbohydrates</t>
  </si>
  <si>
    <t>OA</t>
  </si>
  <si>
    <t>ACN_rate</t>
  </si>
  <si>
    <t>starch_rate</t>
  </si>
  <si>
    <t>STDEV</t>
  </si>
  <si>
    <t>experiment</t>
  </si>
  <si>
    <t>gt_tp</t>
  </si>
  <si>
    <t>cf_no_exp2</t>
  </si>
  <si>
    <t>cf_k2</t>
  </si>
  <si>
    <t>Medians</t>
  </si>
  <si>
    <t>Col-0_0</t>
  </si>
  <si>
    <t>Col-0_1</t>
  </si>
  <si>
    <t>Col-0_3</t>
  </si>
  <si>
    <t>Col-0_7</t>
  </si>
  <si>
    <t>Col-0_14</t>
  </si>
  <si>
    <t>bam3_0</t>
  </si>
  <si>
    <t>bam3_1</t>
  </si>
  <si>
    <t>bam3_3</t>
  </si>
  <si>
    <t>bam3_7</t>
  </si>
  <si>
    <t>bam3_14</t>
  </si>
  <si>
    <t>chs_0</t>
  </si>
  <si>
    <t>chs_1</t>
  </si>
  <si>
    <t>chs_3</t>
  </si>
  <si>
    <t>chs_7</t>
  </si>
  <si>
    <t>chs_14</t>
  </si>
  <si>
    <t>f3h_0</t>
  </si>
  <si>
    <t>f3h_1</t>
  </si>
  <si>
    <t>f3h_3</t>
  </si>
  <si>
    <t>f3h_7</t>
  </si>
  <si>
    <t>f3h_14</t>
  </si>
  <si>
    <t>pgm1_0</t>
  </si>
  <si>
    <t>pgm1_1</t>
  </si>
  <si>
    <t>pgm1_3</t>
  </si>
  <si>
    <t>pgm1_7</t>
  </si>
  <si>
    <t>pgm1_14</t>
  </si>
  <si>
    <t>AVG(median for cost fcn, mean for others)</t>
  </si>
  <si>
    <t>optimized parameters</t>
  </si>
  <si>
    <t>calculate:</t>
  </si>
  <si>
    <t>rSPS = (vmaxSPS*F6P*kudp*G6P)/(KmSPS_a*F6P+KmSPS_b*kudp*G6P + kudp*G6P*F6P+KiSPS*KmSPS_a)</t>
  </si>
  <si>
    <t>rEXP1 (C12)</t>
  </si>
  <si>
    <t>rEXP2 (C6)</t>
  </si>
  <si>
    <t>rSPS (C12)</t>
  </si>
  <si>
    <t>rFRCK</t>
  </si>
  <si>
    <t>rGLCK</t>
  </si>
  <si>
    <t>rINV</t>
  </si>
  <si>
    <t>rPGI</t>
  </si>
  <si>
    <t>Not working model -- cf_no_exp2</t>
  </si>
  <si>
    <t>Working model - cf_k2</t>
  </si>
  <si>
    <t>NO EXTRA SINK --&gt; compare cost fun</t>
  </si>
  <si>
    <t>Col-0_day0</t>
  </si>
  <si>
    <t>vmaxSPS_1 = 75.35   % At upper bound</t>
  </si>
  <si>
    <t xml:space="preserve">'vmaxSPS_1'   49.90         75.35             </t>
  </si>
  <si>
    <t xml:space="preserve">vmaxPGI_1 = 457.331   </t>
  </si>
  <si>
    <t xml:space="preserve">'vmaxPGI_1'   366.32       498.09             </t>
  </si>
  <si>
    <t xml:space="preserve">vmaxINV_1 = 1180.42   </t>
  </si>
  <si>
    <t xml:space="preserve">'vmaxINV_1'   17.01       1181.32             </t>
  </si>
  <si>
    <t xml:space="preserve">vmaxGLCK_1 = 30.5007   </t>
  </si>
  <si>
    <t xml:space="preserve">'vmaxGLCK_1'  24.08        41.47              </t>
  </si>
  <si>
    <t xml:space="preserve">vmaxFRCK_1 = 50.269   </t>
  </si>
  <si>
    <t xml:space="preserve">'vmaxFRCK_1'  45.74        50.31              </t>
  </si>
  <si>
    <t xml:space="preserve">KmSPS_a = 0.112202   </t>
  </si>
  <si>
    <t xml:space="preserve">                                              </t>
  </si>
  <si>
    <t>KmSPS_b = 0.005   % At lower bound</t>
  </si>
  <si>
    <t xml:space="preserve">'KmSPS_a'     0.005         2                 </t>
  </si>
  <si>
    <t xml:space="preserve">KmINV = 51.6612   </t>
  </si>
  <si>
    <t xml:space="preserve">'KmSPS_b'     0.005         2                 </t>
  </si>
  <si>
    <t xml:space="preserve">KmGLCK = 0.178056   </t>
  </si>
  <si>
    <t xml:space="preserve">'KmINV'       0.108        10800              </t>
  </si>
  <si>
    <t xml:space="preserve">'KmGLCK'      1e-05         1                 </t>
  </si>
  <si>
    <t xml:space="preserve">KmPGI = 5.55835   </t>
  </si>
  <si>
    <t xml:space="preserve">'KmFRCK'      1e-05         20                </t>
  </si>
  <si>
    <t xml:space="preserve">KiINV1 = 367.191   </t>
  </si>
  <si>
    <t xml:space="preserve">'KmPGI'       0.0005        500               </t>
  </si>
  <si>
    <t>KiINV2 = 1e-06   % At lower bound</t>
  </si>
  <si>
    <t>KiGLCK = 1e-06   % At lower bound</t>
  </si>
  <si>
    <t xml:space="preserve">'KiINV1'      1e-06         500               </t>
  </si>
  <si>
    <t>KiFRCK = 1e-06   % At lower bound</t>
  </si>
  <si>
    <t xml:space="preserve">'KiINV2'       1e-06       500                </t>
  </si>
  <si>
    <t xml:space="preserve">KiPGI = 180.897   </t>
  </si>
  <si>
    <t xml:space="preserve">'KiGLCK'       1e-06         500              </t>
  </si>
  <si>
    <t>KiSPS = 1e-06   % At lower bound</t>
  </si>
  <si>
    <t xml:space="preserve">'KiFRCK'       1e-06        500               </t>
  </si>
  <si>
    <t xml:space="preserve">k_exp1 = 2.15469   </t>
  </si>
  <si>
    <t xml:space="preserve">'KiPGI'        1e-06         500              </t>
  </si>
  <si>
    <t xml:space="preserve">'KiSPS'        1e-06         500              </t>
  </si>
  <si>
    <t xml:space="preserve">'k_exp1'      0.0001        100               </t>
  </si>
  <si>
    <t>Col-0_day1</t>
  </si>
  <si>
    <t>vmaxSPS_1 = 25.52   % At upper bound</t>
  </si>
  <si>
    <t xml:space="preserve">vmaxPGI_1 = 97.9068   </t>
  </si>
  <si>
    <t xml:space="preserve">vmaxINV_1 = 697.124   </t>
  </si>
  <si>
    <t xml:space="preserve">vmaxGLCK_1 = 7.58104   </t>
  </si>
  <si>
    <t xml:space="preserve">'vmaxGLCK_1'  6.28        15.09               </t>
  </si>
  <si>
    <t xml:space="preserve">vmaxFRCK_1 = 6.19401   </t>
  </si>
  <si>
    <t xml:space="preserve">KiINV1 = 0.00108273   </t>
  </si>
  <si>
    <t xml:space="preserve">KiINV2 = 96.6054   </t>
  </si>
  <si>
    <t xml:space="preserve">KiPGI = 41.3274   </t>
  </si>
  <si>
    <t xml:space="preserve">k_exp1 = 20.2138   </t>
  </si>
  <si>
    <t>Col-0_day3</t>
  </si>
  <si>
    <t>vmaxSPS_1 = 20.85   % At upper bound</t>
  </si>
  <si>
    <t xml:space="preserve">vmaxPGI_1 = 89.6225   </t>
  </si>
  <si>
    <t xml:space="preserve">vmaxINV_1 = 646.898   </t>
  </si>
  <si>
    <t xml:space="preserve">vmaxGLCK_1 = 4.68281   </t>
  </si>
  <si>
    <t xml:space="preserve">'vmaxGLCK_1'  2.50        11.04               </t>
  </si>
  <si>
    <t xml:space="preserve">vmaxFRCK_1 = 11.2824   </t>
  </si>
  <si>
    <t>KiINV1 = 1e-06   % At lower bound</t>
  </si>
  <si>
    <t xml:space="preserve">KiINV2 = 95.3789   </t>
  </si>
  <si>
    <t xml:space="preserve">KiPGI = 7.49841   </t>
  </si>
  <si>
    <t xml:space="preserve">k_exp1 = 28.6217  </t>
  </si>
  <si>
    <t>Col-0_day7</t>
  </si>
  <si>
    <t xml:space="preserve">vmaxSPS_1 = 28.997   </t>
  </si>
  <si>
    <t>vmaxPGI_1 = 49.71   % At upper bound</t>
  </si>
  <si>
    <t>vmaxINV_1 = 0.1   % At lower bound</t>
  </si>
  <si>
    <t>vmaxGLCK_1 = 11.11   % At upper bound</t>
  </si>
  <si>
    <t xml:space="preserve">'vmaxGLCK_1'  8.66         11.11              </t>
  </si>
  <si>
    <t xml:space="preserve">vmaxFRCK_1 = 10.5468   </t>
  </si>
  <si>
    <t xml:space="preserve">KiINV1 = 36.4725   </t>
  </si>
  <si>
    <t xml:space="preserve">KiGLCK = 179.261   </t>
  </si>
  <si>
    <t xml:space="preserve">k_exp1 = 0.16082  </t>
  </si>
  <si>
    <t>Col-0_day14</t>
  </si>
  <si>
    <t xml:space="preserve">vmaxSPS_1 = 21.0123   </t>
  </si>
  <si>
    <t xml:space="preserve">vmaxPGI_1 = 64.5615   </t>
  </si>
  <si>
    <t xml:space="preserve">vmaxINV_1 = 253.199   </t>
  </si>
  <si>
    <t>vmaxGLCK_1 = 14.67   % At upper bound</t>
  </si>
  <si>
    <t xml:space="preserve">vmaxFRCK_1 = 9.54684   </t>
  </si>
  <si>
    <t xml:space="preserve">KiINV2 = 226.232   </t>
  </si>
  <si>
    <t xml:space="preserve">KiPGI = 26.1828   </t>
  </si>
  <si>
    <t xml:space="preserve">KiSPS = 1.80332   </t>
  </si>
  <si>
    <t xml:space="preserve">k_exp1 = 0.146897   </t>
  </si>
  <si>
    <t>bam3_day0</t>
  </si>
  <si>
    <t>vmaxSPS_1 = 107.894   % At upper bound</t>
  </si>
  <si>
    <t xml:space="preserve">vmaxPGI_1 = 573.963   </t>
  </si>
  <si>
    <t xml:space="preserve">vmaxINV_1 = 1147.58   </t>
  </si>
  <si>
    <t xml:space="preserve">vmaxGLCK_1 = 24.3509   </t>
  </si>
  <si>
    <t xml:space="preserve">vmaxFRCK_1 = 63.5891   </t>
  </si>
  <si>
    <t xml:space="preserve">KmSPS_a = 0.0100141   </t>
  </si>
  <si>
    <t xml:space="preserve">KmINV = 721.532   </t>
  </si>
  <si>
    <t>KmGLCK = 1   % At upper bound</t>
  </si>
  <si>
    <t xml:space="preserve">KmFRCK = 13.6273   </t>
  </si>
  <si>
    <t xml:space="preserve">KmPGI = 2.2757   </t>
  </si>
  <si>
    <t xml:space="preserve">KiINV1 = 131.591   </t>
  </si>
  <si>
    <t xml:space="preserve">KiINV2 = 61.9768   </t>
  </si>
  <si>
    <t>KiGLCK = 499.999   % At upper bound</t>
  </si>
  <si>
    <t xml:space="preserve">KiFRCK = 20.2652   </t>
  </si>
  <si>
    <t xml:space="preserve">KiPGI = 44.7919   </t>
  </si>
  <si>
    <t xml:space="preserve">k_exp1 = 3.29374 </t>
  </si>
  <si>
    <t>bam3_day1</t>
  </si>
  <si>
    <t>vmaxSPS_1 = 17.63   % At upper bound</t>
  </si>
  <si>
    <t xml:space="preserve">vmaxPGI_1 = 86.8688   </t>
  </si>
  <si>
    <t xml:space="preserve">vmaxINV_1 = 0.744196   </t>
  </si>
  <si>
    <t xml:space="preserve">vmaxGLCK_1 = 8.02057   </t>
  </si>
  <si>
    <t xml:space="preserve">vmaxFRCK_1 = 4.56965   </t>
  </si>
  <si>
    <t xml:space="preserve">KiINV1 = 201.465   </t>
  </si>
  <si>
    <t xml:space="preserve">KiINV2 = 226.506   </t>
  </si>
  <si>
    <t xml:space="preserve">KiPGI = 37.7183   </t>
  </si>
  <si>
    <t xml:space="preserve">KiSPS = 0.564128   </t>
  </si>
  <si>
    <t xml:space="preserve">k_exp1 = 1.9117   </t>
  </si>
  <si>
    <t>bam3_day3</t>
  </si>
  <si>
    <t>vmaxSPS_1 = 15.62   % At upper bound</t>
  </si>
  <si>
    <t xml:space="preserve">vmaxPGI_1 = 78.5887   </t>
  </si>
  <si>
    <t xml:space="preserve">vmaxINV_1 = 522.592   </t>
  </si>
  <si>
    <t xml:space="preserve">vmaxGLCK_1 = 9.93427   </t>
  </si>
  <si>
    <t xml:space="preserve">'vmaxGLCK_1'  3.61      13.75                 </t>
  </si>
  <si>
    <t xml:space="preserve">vmaxFRCK_1 = 15.9534   </t>
  </si>
  <si>
    <t xml:space="preserve">KiINV1 = 1.26313   </t>
  </si>
  <si>
    <t xml:space="preserve">KiINV2 = 1.30509   </t>
  </si>
  <si>
    <t xml:space="preserve">KiPGI = 3.57301   </t>
  </si>
  <si>
    <t xml:space="preserve">k_exp1 = 3.61947  </t>
  </si>
  <si>
    <t>bam3_day7</t>
  </si>
  <si>
    <t xml:space="preserve">vmaxSPS_1 = 21.1065   </t>
  </si>
  <si>
    <t xml:space="preserve">vmaxPGI_1 = 49.3342   </t>
  </si>
  <si>
    <t xml:space="preserve">vmaxINV_1 = 386.799   </t>
  </si>
  <si>
    <t>vmaxGLCK_1 = 7.83   % At upper bound</t>
  </si>
  <si>
    <t xml:space="preserve">KiINV1 = 320.905   </t>
  </si>
  <si>
    <t xml:space="preserve">KiINV2 = 1.60917e-05   </t>
  </si>
  <si>
    <t xml:space="preserve">KiPGI = 4.74358   </t>
  </si>
  <si>
    <t xml:space="preserve">KiSPS = 83.9431   </t>
  </si>
  <si>
    <t xml:space="preserve">k_exp1 = 0.170408   </t>
  </si>
  <si>
    <t>bam3_day14</t>
  </si>
  <si>
    <t xml:space="preserve">vmaxSPS_1 = 13.2536   </t>
  </si>
  <si>
    <t xml:space="preserve">vmaxPGI_1 = 60.8965   </t>
  </si>
  <si>
    <t xml:space="preserve">'vmaxGLCK_1'  4.27     15.40                  </t>
  </si>
  <si>
    <t xml:space="preserve">KiPGI = 2.0626   </t>
  </si>
  <si>
    <t xml:space="preserve">KiSPS = 0.0545968   </t>
  </si>
  <si>
    <t xml:space="preserve">k_exp1 = 0.112267   </t>
  </si>
  <si>
    <t>chs_day0</t>
  </si>
  <si>
    <t>maxSPS_1 = 131.75   % At upper bound</t>
  </si>
  <si>
    <t xml:space="preserve">vmaxPGI_1 = 583.031   </t>
  </si>
  <si>
    <t xml:space="preserve">vmaxINV_1 = 789.051   </t>
  </si>
  <si>
    <t xml:space="preserve">vmaxGLCK_1 = 73.5177   </t>
  </si>
  <si>
    <t xml:space="preserve">vmaxFRCK_1 = 41.2398   </t>
  </si>
  <si>
    <t xml:space="preserve">KmSPS_a = 0.4979   </t>
  </si>
  <si>
    <t xml:space="preserve">                                       </t>
  </si>
  <si>
    <t>KmSPS_b = 0.05   % At lower bound</t>
  </si>
  <si>
    <t xml:space="preserve">'KmSPS_a'     0.05          1          </t>
  </si>
  <si>
    <t>KmINV = 0.108   % At lower bound</t>
  </si>
  <si>
    <t xml:space="preserve">'KmSPS_b'     0.05          1          </t>
  </si>
  <si>
    <t xml:space="preserve">'KmINV'       0.108         10         </t>
  </si>
  <si>
    <t>KmFRCK = 0.0002   % At lower bound</t>
  </si>
  <si>
    <t xml:space="preserve">'KmGLCK'      1e-05         1          </t>
  </si>
  <si>
    <t>KmPGI = 5   % At upper bound</t>
  </si>
  <si>
    <t xml:space="preserve">'KmFRCK'      0.0002        200        </t>
  </si>
  <si>
    <t xml:space="preserve">KiINV1 = 3.001   </t>
  </si>
  <si>
    <t xml:space="preserve">'KmPGI'       0.005         5          </t>
  </si>
  <si>
    <t>KiINV2 = 0.0005   % At lower bound</t>
  </si>
  <si>
    <t xml:space="preserve">'KiINV1'      0.0005        500        </t>
  </si>
  <si>
    <t>KiGLCK = 0.0005   % At lower bound</t>
  </si>
  <si>
    <t xml:space="preserve">'KiINV2'      0.0005        500        </t>
  </si>
  <si>
    <t>KiFRCK = 0.0005   % At lower bound</t>
  </si>
  <si>
    <t xml:space="preserve">'KiGLCK'      0.0005        500        </t>
  </si>
  <si>
    <t xml:space="preserve">KiPGI = 2.89917   </t>
  </si>
  <si>
    <t xml:space="preserve">'KiFRCK'      0.0005        500        </t>
  </si>
  <si>
    <t>KiSPS = 0.0005   % At lower bound</t>
  </si>
  <si>
    <t xml:space="preserve">'KiPGI'       0.0005        500        </t>
  </si>
  <si>
    <t xml:space="preserve">k_exp1 = 2.64241  </t>
  </si>
  <si>
    <t xml:space="preserve">'KiSPS'       0.0005        500        </t>
  </si>
  <si>
    <t xml:space="preserve">'k_exp1'      0.001         1000       </t>
  </si>
  <si>
    <t>chs_day1</t>
  </si>
  <si>
    <t>vmaxSPS_1 = 26.84   % At upper bound</t>
  </si>
  <si>
    <t xml:space="preserve">vmaxPGI_1 = 95.4341   </t>
  </si>
  <si>
    <t xml:space="preserve">vmaxINV_1 = 619.41   </t>
  </si>
  <si>
    <t xml:space="preserve">vmaxGLCK_1 = 13.3238   </t>
  </si>
  <si>
    <t xml:space="preserve">vmaxFRCK_1 = 7.67577   </t>
  </si>
  <si>
    <t xml:space="preserve">KiINV1 = 202.653   </t>
  </si>
  <si>
    <t xml:space="preserve">                                                 </t>
  </si>
  <si>
    <t xml:space="preserve">KiGLCK = 0.00051069   </t>
  </si>
  <si>
    <t xml:space="preserve">KiFRCK = 40.0868   </t>
  </si>
  <si>
    <t xml:space="preserve">KiPGI = 8.97682   </t>
  </si>
  <si>
    <t xml:space="preserve">KiSPS = 0.69212   </t>
  </si>
  <si>
    <t xml:space="preserve">k_exp1 = 50.8693   </t>
  </si>
  <si>
    <t xml:space="preserve">'k_exp1'      0.0001        100                  </t>
  </si>
  <si>
    <t>chs_day3</t>
  </si>
  <si>
    <t>vmaxSPS_1 = 21.865   % At upper bound</t>
  </si>
  <si>
    <t xml:space="preserve">vmaxPGI_1 = 104.357   </t>
  </si>
  <si>
    <t xml:space="preserve">vmaxINV_1 = 545.067   </t>
  </si>
  <si>
    <t xml:space="preserve">vmaxGLCK_1 = 22.4984   </t>
  </si>
  <si>
    <t xml:space="preserve">vmaxFRCK_1 = 5.39129   </t>
  </si>
  <si>
    <t>KiINV1 = 0.0005   % At lower bound</t>
  </si>
  <si>
    <t xml:space="preserve">KiINV2 = 100.015   </t>
  </si>
  <si>
    <t xml:space="preserve">KiFRCK = 0.000524767   </t>
  </si>
  <si>
    <t xml:space="preserve">KiPGI = 2.6545   </t>
  </si>
  <si>
    <t xml:space="preserve">k_exp1 = 16.3034   </t>
  </si>
  <si>
    <t>chs_day7</t>
  </si>
  <si>
    <t xml:space="preserve">vmaxPGI_1 = 51.8815   </t>
  </si>
  <si>
    <t xml:space="preserve">vmaxINV_1 = 296.975   </t>
  </si>
  <si>
    <t>vmaxGLCK_1 = 13.3   % At upper bound</t>
  </si>
  <si>
    <t xml:space="preserve">vmaxFRCK_1 = 21.924   </t>
  </si>
  <si>
    <t xml:space="preserve">KiINV1 = 9.37706   </t>
  </si>
  <si>
    <t xml:space="preserve">KiPGI = 97.0141   </t>
  </si>
  <si>
    <t xml:space="preserve">k_exp1 = 16.2099 </t>
  </si>
  <si>
    <t>chs_day14</t>
  </si>
  <si>
    <t xml:space="preserve">vmaxSPS_1 = 19.6046   </t>
  </si>
  <si>
    <t>vmaxPGI_1 = 41.03   % At lower bound</t>
  </si>
  <si>
    <t xml:space="preserve">vmaxFRCK_1 = 5.86088   </t>
  </si>
  <si>
    <t xml:space="preserve">KiPGI = 63.6795   </t>
  </si>
  <si>
    <t xml:space="preserve">k_exp1 = 0.0808085  </t>
  </si>
  <si>
    <t>f3h_day0</t>
  </si>
  <si>
    <t xml:space="preserve">vmaxPGI_1 = 681.153   </t>
  </si>
  <si>
    <t xml:space="preserve">vmaxINV_1 = 2145   </t>
  </si>
  <si>
    <t xml:space="preserve">vmaxGLCK_1 = 27.4392   </t>
  </si>
  <si>
    <t xml:space="preserve">vmaxFRCK_1 = 78.1701   </t>
  </si>
  <si>
    <t>KmSPS_a = 0.005   % At lower bound</t>
  </si>
  <si>
    <t xml:space="preserve">KmINV = 758.789   </t>
  </si>
  <si>
    <t xml:space="preserve">KmPGI = 7.66661   </t>
  </si>
  <si>
    <t xml:space="preserve">KiINV2 = 488.435   </t>
  </si>
  <si>
    <t xml:space="preserve">KiPGI = 21.0621   </t>
  </si>
  <si>
    <t xml:space="preserve">KiSPS = 2.52214   </t>
  </si>
  <si>
    <t xml:space="preserve">k_exp1 = 4.84065   </t>
  </si>
  <si>
    <t>f3h_day1</t>
  </si>
  <si>
    <t>vmaxSPS_1 = 38.06   % At upper bound</t>
  </si>
  <si>
    <t xml:space="preserve">vmaxPGI_1 = 65.6539   </t>
  </si>
  <si>
    <t xml:space="preserve">vmaxINV_1 = 179.215   </t>
  </si>
  <si>
    <t xml:space="preserve">vmaxGLCK_1 = 17.5968   </t>
  </si>
  <si>
    <t xml:space="preserve">vmaxFRCK_1 = 12.4004   </t>
  </si>
  <si>
    <t xml:space="preserve">'KiINV1'      1e-06         500                  </t>
  </si>
  <si>
    <t xml:space="preserve">'KiINV2'       1e-06       500                   </t>
  </si>
  <si>
    <t xml:space="preserve">'KiGLCK'       1e-06         500                 </t>
  </si>
  <si>
    <t xml:space="preserve">KiPGI = 128.346   </t>
  </si>
  <si>
    <t xml:space="preserve">'KiFRCK'       1e-06        500                  </t>
  </si>
  <si>
    <t xml:space="preserve">'KiPGI'        1e-06         500                 </t>
  </si>
  <si>
    <t xml:space="preserve">k_exp1 = 31.3661   </t>
  </si>
  <si>
    <t xml:space="preserve">'KiSPS'        1e-06         500                 </t>
  </si>
  <si>
    <t>f3h_day3</t>
  </si>
  <si>
    <t>vmaxSPS_1 = 25.62   % At upper bound</t>
  </si>
  <si>
    <t xml:space="preserve">vmaxPGI_1 = 83.4987   </t>
  </si>
  <si>
    <t xml:space="preserve">vmaxINV_1 = 34.3463   </t>
  </si>
  <si>
    <t>vmaxGLCK_1 = 3.58   % At lower bound</t>
  </si>
  <si>
    <t xml:space="preserve">vmaxFRCK_1 = 7.55882   </t>
  </si>
  <si>
    <t xml:space="preserve">KiINV1 = 0.0124904   </t>
  </si>
  <si>
    <t xml:space="preserve">KiINV2 = 1.24474e-05   </t>
  </si>
  <si>
    <t xml:space="preserve">KiPGI = 23.8159   </t>
  </si>
  <si>
    <t xml:space="preserve">k_exp1 = 16.5786   </t>
  </si>
  <si>
    <t>f3h_day7</t>
  </si>
  <si>
    <t>vmaxSPS_1 = 19.17   % At upper bound</t>
  </si>
  <si>
    <t>vmaxPGI_1 = 108.15   % At upper bound</t>
  </si>
  <si>
    <t xml:space="preserve">vmaxINV_1 = 353.493   </t>
  </si>
  <si>
    <t xml:space="preserve">vmaxGLCK_1 = 13.1295   </t>
  </si>
  <si>
    <t>vmaxFRCK_1 = 12.89   % At upper bound</t>
  </si>
  <si>
    <t xml:space="preserve">KiINV1 = 497.047   </t>
  </si>
  <si>
    <t xml:space="preserve">KiINV2 = 0.000486096   </t>
  </si>
  <si>
    <t xml:space="preserve">KiGLCK = 0.000138172   </t>
  </si>
  <si>
    <t xml:space="preserve">KiSPS = 62.1921   </t>
  </si>
  <si>
    <t xml:space="preserve">k_exp1 = 0.131684   </t>
  </si>
  <si>
    <t>f3h_day14</t>
  </si>
  <si>
    <t xml:space="preserve">vmaxSPS_1 = 15.4197   </t>
  </si>
  <si>
    <t xml:space="preserve">vmaxPGI_1 = 53.1287   </t>
  </si>
  <si>
    <t xml:space="preserve">vmaxGLCK_1 = 4.42992   </t>
  </si>
  <si>
    <t xml:space="preserve">KiPGI = 296.893   </t>
  </si>
  <si>
    <t xml:space="preserve">KiSPS = 51.8141   </t>
  </si>
  <si>
    <t xml:space="preserve">k_exp1 = 0.0935373   </t>
  </si>
  <si>
    <t>pgm1_day0</t>
  </si>
  <si>
    <t xml:space="preserve">vmaxPGI_1 = 597.674   </t>
  </si>
  <si>
    <t xml:space="preserve">vmaxINV_1 = 795.137   </t>
  </si>
  <si>
    <t xml:space="preserve">vmaxGLCK_1 = 55.1712   </t>
  </si>
  <si>
    <t>vmaxFRCK_1 = 63.14   % At upper bound</t>
  </si>
  <si>
    <t xml:space="preserve">KmPGI = 4.48037   </t>
  </si>
  <si>
    <t xml:space="preserve">KiINV1 = 105.209   </t>
  </si>
  <si>
    <t xml:space="preserve">KiPGI = 490.89   </t>
  </si>
  <si>
    <t xml:space="preserve">KiSPS = 2.70204   </t>
  </si>
  <si>
    <t xml:space="preserve">k_exp1 = 3.13986  </t>
  </si>
  <si>
    <t>pgm1_day1</t>
  </si>
  <si>
    <t>vmaxSPS_1 = 35.75   % At upper bound</t>
  </si>
  <si>
    <t xml:space="preserve">vmaxPGI_1 = 70.2526   </t>
  </si>
  <si>
    <t xml:space="preserve">vmaxINV_1 = 6.18118   </t>
  </si>
  <si>
    <t xml:space="preserve">vmaxGLCK_1 = 6.74271   </t>
  </si>
  <si>
    <t xml:space="preserve">vmaxFRCK_1 = 8.93955   </t>
  </si>
  <si>
    <t xml:space="preserve">KiINV2 = 428.166   </t>
  </si>
  <si>
    <t xml:space="preserve">KiFRCK = 4.06539e-05   </t>
  </si>
  <si>
    <t xml:space="preserve">KiPGI = 62.6402   </t>
  </si>
  <si>
    <t xml:space="preserve">KiSPS = 8.82963e-05   </t>
  </si>
  <si>
    <t xml:space="preserve">k_exp1 = 1.3161   </t>
  </si>
  <si>
    <t>pgm1_day3</t>
  </si>
  <si>
    <t xml:space="preserve">vmaxSPS_1 = 36.8058   </t>
  </si>
  <si>
    <t xml:space="preserve">vmaxPGI_1 = 106.81   </t>
  </si>
  <si>
    <t xml:space="preserve">vmaxINV_1 = 621.782   </t>
  </si>
  <si>
    <t xml:space="preserve">vmaxGLCK_1 = 16.1191   </t>
  </si>
  <si>
    <t>vmaxFRCK_1 = 15.27   % At upper bound</t>
  </si>
  <si>
    <t xml:space="preserve">KiINV1 = 278.424   </t>
  </si>
  <si>
    <t xml:space="preserve">KiPGI = 3.32145   </t>
  </si>
  <si>
    <t xml:space="preserve">KiSPS = 234.856   </t>
  </si>
  <si>
    <t xml:space="preserve">k_exp1 = 0.221672  </t>
  </si>
  <si>
    <t>pgm1_day7</t>
  </si>
  <si>
    <t xml:space="preserve">vmaxSPS_1 = 23.3769   </t>
  </si>
  <si>
    <t xml:space="preserve">vmaxPGI_1 = 115.884   </t>
  </si>
  <si>
    <t xml:space="preserve">vmaxGLCK_1 = 8.97081   </t>
  </si>
  <si>
    <t xml:space="preserve">KiPGI = 1.7939   </t>
  </si>
  <si>
    <t xml:space="preserve">KiSPS = 71.9359   </t>
  </si>
  <si>
    <t xml:space="preserve">k_exp1 = 0.169353  </t>
  </si>
  <si>
    <t>pgm1_day14</t>
  </si>
  <si>
    <t xml:space="preserve">vmaxSPS_1 = 28.4367   </t>
  </si>
  <si>
    <t xml:space="preserve">vmaxPGI_1 = 122.662   </t>
  </si>
  <si>
    <t xml:space="preserve">vmaxINV_1 = 441.347   </t>
  </si>
  <si>
    <t xml:space="preserve">KiINV1 = 8.12456   </t>
  </si>
  <si>
    <t xml:space="preserve">KiPGI = 2.98804   </t>
  </si>
  <si>
    <t xml:space="preserve">KiSPS = 388.622   </t>
  </si>
  <si>
    <t xml:space="preserve">k_exp1 = 0.170131   </t>
  </si>
  <si>
    <t>For cf_k2 threshold manually in fit tool ~0.001, kick out outliers</t>
  </si>
  <si>
    <t>M5_modelling data</t>
  </si>
  <si>
    <t>Comprises both working (stricter k2) and not working (no exp2) models</t>
  </si>
  <si>
    <t>ratio</t>
  </si>
  <si>
    <t>fum/NPS</t>
  </si>
  <si>
    <t>cit/NPS</t>
  </si>
  <si>
    <t>mal/NPS</t>
  </si>
  <si>
    <t>means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</si>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</sst>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7">
    <xf numFmtId="0" fontId="0" fillId="0" borderId="0" xfId="0"/>
    <xf numFmtId="0" fontId="7" fillId="0" borderId="0" xfId="1"/>
    <xf numFmtId="0" fontId="8" fillId="0" borderId="0" xfId="1" applyFont="1" applyAlignment="1">
      <alignment horizontal="center"/>
    </xf>
    <xf numFmtId="2" fontId="7" fillId="0" borderId="0" xfId="1" applyNumberFormat="1"/>
    <xf numFmtId="0" fontId="8" fillId="0" borderId="0" xfId="1" applyFont="1" applyAlignment="1">
      <alignment horizontal="right"/>
    </xf>
    <xf numFmtId="0" fontId="9" fillId="0" borderId="0" xfId="0" applyFont="1"/>
    <xf numFmtId="0" fontId="9" fillId="0" borderId="6" xfId="0" applyFont="1" applyBorder="1"/>
    <xf numFmtId="0" fontId="10" fillId="0" borderId="0" xfId="1" applyFont="1"/>
    <xf numFmtId="2" fontId="8" fillId="0" borderId="0" xfId="0" applyNumberFormat="1" applyFont="1" applyAlignment="1">
      <alignment horizontal="center"/>
    </xf>
    <xf numFmtId="2" fontId="0" fillId="0" borderId="0" xfId="0" applyNumberFormat="1"/>
    <xf numFmtId="0" fontId="8" fillId="0" borderId="0" xfId="0" applyFont="1" applyAlignment="1">
      <alignment horizontal="center"/>
    </xf>
    <xf numFmtId="0" fontId="8" fillId="0" borderId="2" xfId="1" applyFont="1" applyBorder="1" applyAlignment="1">
      <alignment horizontal="left"/>
    </xf>
    <xf numFmtId="11" fontId="7" fillId="0" borderId="3" xfId="1" applyNumberFormat="1" applyBorder="1" applyAlignment="1">
      <alignment horizontal="right"/>
    </xf>
    <xf numFmtId="0" fontId="7" fillId="0" borderId="3" xfId="1" applyBorder="1" applyAlignment="1">
      <alignment horizontal="left"/>
    </xf>
    <xf numFmtId="0" fontId="7" fillId="0" borderId="4" xfId="1" applyBorder="1" applyAlignment="1">
      <alignment horizontal="left"/>
    </xf>
    <xf numFmtId="0" fontId="8" fillId="0" borderId="5" xfId="1" applyFont="1" applyBorder="1" applyAlignment="1">
      <alignment horizontal="left"/>
    </xf>
    <xf numFmtId="0" fontId="7" fillId="0" borderId="0" xfId="1" applyAlignment="1">
      <alignment horizontal="right"/>
    </xf>
    <xf numFmtId="0" fontId="7" fillId="0" borderId="0" xfId="1" applyAlignment="1">
      <alignment horizontal="left"/>
    </xf>
    <xf numFmtId="0" fontId="7" fillId="0" borderId="6" xfId="1" applyBorder="1" applyAlignment="1">
      <alignment horizontal="left"/>
    </xf>
    <xf numFmtId="0" fontId="7" fillId="0" borderId="1" xfId="1" applyBorder="1" applyAlignment="1">
      <alignment horizontal="left"/>
    </xf>
    <xf numFmtId="0" fontId="6" fillId="0" borderId="6" xfId="1" quotePrefix="1" applyFont="1" applyBorder="1" applyAlignment="1">
      <alignment horizontal="left"/>
    </xf>
    <xf numFmtId="0" fontId="6" fillId="0" borderId="4" xfId="1" quotePrefix="1" applyFont="1" applyBorder="1" applyAlignment="1">
      <alignment horizontal="left"/>
    </xf>
    <xf numFmtId="11" fontId="7" fillId="0" borderId="0" xfId="1" applyNumberFormat="1" applyAlignment="1">
      <alignment horizontal="right"/>
    </xf>
    <xf numFmtId="0" fontId="8" fillId="0" borderId="5" xfId="1" applyFont="1" applyBorder="1" applyAlignment="1">
      <alignment horizontal="right"/>
    </xf>
    <xf numFmtId="0" fontId="7" fillId="0" borderId="6" xfId="1" applyBorder="1"/>
    <xf numFmtId="0" fontId="8" fillId="0" borderId="7" xfId="1" applyFont="1" applyBorder="1" applyAlignment="1">
      <alignment horizontal="right"/>
    </xf>
    <xf numFmtId="0" fontId="8" fillId="0" borderId="1" xfId="1" applyFont="1" applyBorder="1" applyAlignment="1">
      <alignment horizontal="right"/>
    </xf>
    <xf numFmtId="11" fontId="8" fillId="0" borderId="0" xfId="1" applyNumberFormat="1" applyFont="1" applyAlignment="1">
      <alignment horizontal="center"/>
    </xf>
    <xf numFmtId="0" fontId="9" fillId="0" borderId="4" xfId="1" quotePrefix="1" applyFont="1" applyBorder="1" applyAlignment="1">
      <alignment horizontal="left"/>
    </xf>
    <xf numFmtId="0" fontId="9" fillId="0" borderId="6" xfId="1" quotePrefix="1" applyFont="1" applyBorder="1" applyAlignment="1">
      <alignment horizontal="left"/>
    </xf>
    <xf numFmtId="0" fontId="10" fillId="0" borderId="0" xfId="1" applyFont="1" applyAlignment="1">
      <alignment horizontal="left"/>
    </xf>
    <xf numFmtId="0" fontId="9" fillId="0" borderId="4" xfId="0" applyFont="1" applyBorder="1"/>
    <xf numFmtId="0" fontId="8" fillId="6" borderId="0" xfId="1" applyFont="1" applyFill="1"/>
    <xf numFmtId="0" fontId="7" fillId="6" borderId="0" xfId="1" applyFill="1"/>
    <xf numFmtId="11" fontId="9" fillId="0" borderId="0" xfId="0" applyNumberFormat="1" applyFont="1"/>
    <xf numFmtId="0" fontId="9" fillId="3" borderId="0" xfId="0" applyFont="1" applyFill="1"/>
    <xf numFmtId="0" fontId="9" fillId="0" borderId="10" xfId="0" applyFont="1" applyBorder="1"/>
    <xf numFmtId="0" fontId="9" fillId="0" borderId="11" xfId="0" applyFont="1" applyBorder="1"/>
    <xf numFmtId="0" fontId="9" fillId="0" borderId="15" xfId="0" applyFont="1" applyBorder="1"/>
    <xf numFmtId="0" fontId="9" fillId="0" borderId="16" xfId="0" applyFont="1" applyBorder="1"/>
    <xf numFmtId="0" fontId="9" fillId="3" borderId="15" xfId="0" applyFont="1" applyFill="1" applyBorder="1"/>
    <xf numFmtId="0" fontId="9" fillId="0" borderId="9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4" borderId="0" xfId="0" applyFont="1" applyFill="1"/>
    <xf numFmtId="11" fontId="9" fillId="0" borderId="10" xfId="0" applyNumberFormat="1" applyFont="1" applyBorder="1"/>
    <xf numFmtId="0" fontId="8" fillId="4" borderId="0" xfId="0" applyFont="1" applyFill="1" applyAlignment="1">
      <alignment horizontal="center"/>
    </xf>
    <xf numFmtId="164" fontId="9" fillId="0" borderId="0" xfId="0" applyNumberFormat="1" applyFont="1"/>
    <xf numFmtId="0" fontId="9" fillId="7" borderId="0" xfId="0" applyFont="1" applyFill="1"/>
    <xf numFmtId="0" fontId="8" fillId="6" borderId="0" xfId="1" applyFont="1" applyFill="1" applyAlignment="1">
      <alignment horizontal="right"/>
    </xf>
    <xf numFmtId="0" fontId="12" fillId="0" borderId="5" xfId="1" applyFont="1" applyBorder="1" applyAlignment="1">
      <alignment horizontal="left"/>
    </xf>
    <xf numFmtId="0" fontId="11" fillId="0" borderId="6" xfId="1" applyFont="1" applyBorder="1"/>
    <xf numFmtId="0" fontId="5" fillId="0" borderId="8" xfId="1" quotePrefix="1" applyFont="1" applyBorder="1"/>
    <xf numFmtId="0" fontId="11" fillId="0" borderId="6" xfId="1" quotePrefix="1" applyFont="1" applyBorder="1"/>
    <xf numFmtId="0" fontId="5" fillId="0" borderId="6" xfId="1" quotePrefix="1" applyFont="1" applyBorder="1" applyAlignment="1">
      <alignment horizontal="left"/>
    </xf>
    <xf numFmtId="0" fontId="5" fillId="0" borderId="6" xfId="1" quotePrefix="1" applyFont="1" applyBorder="1"/>
    <xf numFmtId="0" fontId="5" fillId="0" borderId="4" xfId="1" quotePrefix="1" applyFont="1" applyBorder="1" applyAlignment="1">
      <alignment horizontal="left"/>
    </xf>
    <xf numFmtId="0" fontId="4" fillId="0" borderId="6" xfId="1" quotePrefix="1" applyFont="1" applyBorder="1" applyAlignment="1">
      <alignment horizontal="left"/>
    </xf>
    <xf numFmtId="2" fontId="9" fillId="0" borderId="0" xfId="0" applyNumberFormat="1" applyFont="1"/>
    <xf numFmtId="165" fontId="9" fillId="0" borderId="0" xfId="0" applyNumberFormat="1" applyFont="1"/>
    <xf numFmtId="1" fontId="9" fillId="0" borderId="0" xfId="0" applyNumberFormat="1" applyFont="1"/>
    <xf numFmtId="0" fontId="3" fillId="0" borderId="6" xfId="1" quotePrefix="1" applyFont="1" applyBorder="1" applyAlignment="1">
      <alignment horizontal="left"/>
    </xf>
    <xf numFmtId="2" fontId="8" fillId="2" borderId="0" xfId="0" applyNumberFormat="1" applyFont="1" applyFill="1" applyAlignment="1">
      <alignment horizontal="center"/>
    </xf>
    <xf numFmtId="0" fontId="2" fillId="0" borderId="6" xfId="1" quotePrefix="1" applyFont="1" applyBorder="1" applyAlignment="1">
      <alignment horizontal="left"/>
    </xf>
    <xf numFmtId="0" fontId="13" fillId="2" borderId="0" xfId="0" applyFont="1" applyFill="1"/>
    <xf numFmtId="0" fontId="0" fillId="2" borderId="0" xfId="0" applyFill="1"/>
    <xf numFmtId="2" fontId="14" fillId="2" borderId="0" xfId="0" applyNumberFormat="1" applyFont="1" applyFill="1" applyAlignment="1">
      <alignment horizontal="center"/>
    </xf>
    <xf numFmtId="0" fontId="15" fillId="0" borderId="10" xfId="0" applyFont="1" applyBorder="1"/>
    <xf numFmtId="0" fontId="0" fillId="0" borderId="10" xfId="0" applyBorder="1"/>
    <xf numFmtId="2" fontId="0" fillId="0" borderId="10" xfId="0" applyNumberFormat="1" applyBorder="1"/>
    <xf numFmtId="2" fontId="0" fillId="2" borderId="10" xfId="0" applyNumberFormat="1" applyFill="1" applyBorder="1"/>
    <xf numFmtId="2" fontId="9" fillId="0" borderId="10" xfId="0" applyNumberFormat="1" applyFont="1" applyBorder="1"/>
    <xf numFmtId="2" fontId="0" fillId="2" borderId="0" xfId="0" applyNumberFormat="1" applyFill="1"/>
    <xf numFmtId="0" fontId="0" fillId="0" borderId="15" xfId="0" applyBorder="1"/>
    <xf numFmtId="2" fontId="0" fillId="0" borderId="15" xfId="0" applyNumberFormat="1" applyBorder="1"/>
    <xf numFmtId="2" fontId="0" fillId="2" borderId="15" xfId="0" applyNumberFormat="1" applyFill="1" applyBorder="1"/>
    <xf numFmtId="2" fontId="9" fillId="0" borderId="15" xfId="0" applyNumberFormat="1" applyFont="1" applyBorder="1"/>
    <xf numFmtId="0" fontId="15" fillId="0" borderId="0" xfId="0" applyFont="1"/>
    <xf numFmtId="2" fontId="13" fillId="2" borderId="0" xfId="0" applyNumberFormat="1" applyFont="1" applyFill="1"/>
    <xf numFmtId="0" fontId="8" fillId="0" borderId="0" xfId="0" applyFont="1"/>
    <xf numFmtId="0" fontId="16" fillId="7" borderId="0" xfId="0" applyFont="1" applyFill="1"/>
    <xf numFmtId="11" fontId="8" fillId="0" borderId="0" xfId="0" applyNumberFormat="1" applyFont="1" applyAlignment="1">
      <alignment horizontal="center"/>
    </xf>
    <xf numFmtId="0" fontId="9" fillId="2" borderId="0" xfId="0" applyFont="1" applyFill="1"/>
    <xf numFmtId="0" fontId="8" fillId="2" borderId="0" xfId="0" applyFont="1" applyFill="1"/>
    <xf numFmtId="2" fontId="9" fillId="2" borderId="10" xfId="0" applyNumberFormat="1" applyFont="1" applyFill="1" applyBorder="1"/>
    <xf numFmtId="2" fontId="9" fillId="2" borderId="0" xfId="0" applyNumberFormat="1" applyFont="1" applyFill="1"/>
    <xf numFmtId="2" fontId="9" fillId="2" borderId="15" xfId="0" applyNumberFormat="1" applyFont="1" applyFill="1" applyBorder="1"/>
    <xf numFmtId="0" fontId="8" fillId="2" borderId="0" xfId="0" applyFont="1" applyFill="1" applyAlignment="1">
      <alignment horizontal="center"/>
    </xf>
    <xf numFmtId="2" fontId="13" fillId="2" borderId="0" xfId="0" applyNumberFormat="1" applyFont="1" applyFill="1" applyAlignment="1">
      <alignment horizontal="left"/>
    </xf>
    <xf numFmtId="0" fontId="8" fillId="0" borderId="15" xfId="0" applyFont="1" applyBorder="1"/>
    <xf numFmtId="11" fontId="9" fillId="0" borderId="15" xfId="0" applyNumberFormat="1" applyFont="1" applyBorder="1"/>
    <xf numFmtId="0" fontId="17" fillId="8" borderId="0" xfId="0" applyFont="1" applyFill="1"/>
    <xf numFmtId="0" fontId="9" fillId="8" borderId="0" xfId="0" applyFont="1" applyFill="1"/>
    <xf numFmtId="0" fontId="8" fillId="0" borderId="15" xfId="0" applyFont="1" applyBorder="1" applyAlignment="1">
      <alignment horizontal="center"/>
    </xf>
    <xf numFmtId="2" fontId="8" fillId="0" borderId="15" xfId="0" applyNumberFormat="1" applyFont="1" applyBorder="1" applyAlignment="1">
      <alignment horizontal="center"/>
    </xf>
    <xf numFmtId="2" fontId="8" fillId="2" borderId="15" xfId="0" applyNumberFormat="1" applyFont="1" applyFill="1" applyBorder="1" applyAlignment="1">
      <alignment horizontal="center"/>
    </xf>
    <xf numFmtId="11" fontId="8" fillId="0" borderId="15" xfId="0" applyNumberFormat="1" applyFont="1" applyBorder="1" applyAlignment="1">
      <alignment horizontal="center"/>
    </xf>
    <xf numFmtId="2" fontId="14" fillId="2" borderId="0" xfId="0" applyNumberFormat="1" applyFont="1" applyFill="1"/>
    <xf numFmtId="2" fontId="9" fillId="3" borderId="0" xfId="0" applyNumberFormat="1" applyFont="1" applyFill="1"/>
    <xf numFmtId="2" fontId="9" fillId="3" borderId="15" xfId="0" applyNumberFormat="1" applyFont="1" applyFill="1" applyBorder="1"/>
    <xf numFmtId="2" fontId="9" fillId="3" borderId="10" xfId="0" applyNumberFormat="1" applyFont="1" applyFill="1" applyBorder="1"/>
    <xf numFmtId="0" fontId="8" fillId="8" borderId="0" xfId="0" applyFont="1" applyFill="1"/>
    <xf numFmtId="0" fontId="1" fillId="0" borderId="4" xfId="1" quotePrefix="1" applyFont="1" applyBorder="1" applyAlignment="1">
      <alignment horizontal="left"/>
    </xf>
    <xf numFmtId="0" fontId="1" fillId="0" borderId="6" xfId="1" quotePrefix="1" applyFont="1" applyBorder="1" applyAlignment="1">
      <alignment horizontal="left"/>
    </xf>
    <xf numFmtId="0" fontId="1" fillId="0" borderId="6" xfId="1" quotePrefix="1" applyFont="1" applyBorder="1"/>
    <xf numFmtId="0" fontId="7" fillId="0" borderId="8" xfId="1" applyBorder="1"/>
    <xf numFmtId="0" fontId="9" fillId="0" borderId="6" xfId="0" quotePrefix="1" applyFont="1" applyBorder="1"/>
    <xf numFmtId="0" fontId="9" fillId="0" borderId="6" xfId="1" applyFont="1" applyBorder="1"/>
    <xf numFmtId="0" fontId="9" fillId="0" borderId="6" xfId="1" applyFont="1" applyBorder="1" applyAlignment="1">
      <alignment horizontal="left"/>
    </xf>
    <xf numFmtId="0" fontId="9" fillId="0" borderId="6" xfId="1" quotePrefix="1" applyFont="1" applyBorder="1"/>
    <xf numFmtId="0" fontId="0" fillId="6" borderId="0" xfId="0" applyFill="1"/>
    <xf numFmtId="0" fontId="1" fillId="0" borderId="0" xfId="1" applyFont="1"/>
    <xf numFmtId="2" fontId="15" fillId="0" borderId="0" xfId="0" applyNumberFormat="1" applyFont="1" applyAlignment="1">
      <alignment horizontal="left"/>
    </xf>
    <xf numFmtId="0" fontId="15" fillId="0" borderId="0" xfId="1" applyFont="1"/>
    <xf numFmtId="0" fontId="8" fillId="5" borderId="0" xfId="1" applyFont="1" applyFill="1" applyAlignment="1">
      <alignment horizontal="center"/>
    </xf>
    <xf numFmtId="2" fontId="14" fillId="2" borderId="0" xfId="0" applyNumberFormat="1" applyFont="1" applyFill="1" applyAlignment="1">
      <alignment horizontal="center"/>
    </xf>
  </cellXfs>
  <cellStyles count="2">
    <cellStyle name="Normal 2" xfId="1" xr:uid="{16D0EEF0-9F12-4CA1-A52F-9C0BD509F15B}"/>
    <cellStyle name="Standard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CC99FF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2800" b="0">
                <a:solidFill>
                  <a:sysClr val="windowText" lastClr="000000"/>
                </a:solidFill>
              </a:rPr>
              <a:t>Anthocyanins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4931539586905143"/>
          <c:y val="0.15584266454373197"/>
          <c:w val="0.8156341774068806"/>
          <c:h val="0.611160461768762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means'!$AN$8</c:f>
              <c:strCache>
                <c:ptCount val="1"/>
                <c:pt idx="0">
                  <c:v>Col-0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'data means'!$AP$17:$AP$19</c:f>
                <c:numCache>
                  <c:formatCode>General</c:formatCode>
                  <c:ptCount val="3"/>
                  <c:pt idx="0">
                    <c:v>0.21328031506530301</c:v>
                  </c:pt>
                  <c:pt idx="1">
                    <c:v>0.63270811786752401</c:v>
                  </c:pt>
                  <c:pt idx="2">
                    <c:v>3.52157609047909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'data means'!$AO$8:$AO$10</c:f>
              <c:numCache>
                <c:formatCode>General</c:formatCode>
                <c:ptCount val="3"/>
                <c:pt idx="0">
                  <c:v>0</c:v>
                </c:pt>
                <c:pt idx="1">
                  <c:v>3</c:v>
                </c:pt>
                <c:pt idx="2">
                  <c:v>14</c:v>
                </c:pt>
              </c:numCache>
            </c:numRef>
          </c:cat>
          <c:val>
            <c:numRef>
              <c:f>'data means'!$AP$8:$AP$10</c:f>
              <c:numCache>
                <c:formatCode>General</c:formatCode>
                <c:ptCount val="3"/>
                <c:pt idx="0">
                  <c:v>2.64487941696986</c:v>
                </c:pt>
                <c:pt idx="1">
                  <c:v>6.1280335662594103</c:v>
                </c:pt>
                <c:pt idx="2">
                  <c:v>21.044327441602402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FE-429D-896E-7CFA61C81568}"/>
            </c:ext>
          </c:extLst>
        </c:ser>
        <c:ser>
          <c:idx val="1"/>
          <c:order val="1"/>
          <c:tx>
            <c:strRef>
              <c:f>'data means'!$AN$5</c:f>
              <c:strCache>
                <c:ptCount val="1"/>
                <c:pt idx="0">
                  <c:v>chs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'data means'!$AP$14:$AP$16</c:f>
                <c:numCache>
                  <c:formatCode>General</c:formatCode>
                  <c:ptCount val="3"/>
                  <c:pt idx="0">
                    <c:v>0.25460251117816701</c:v>
                  </c:pt>
                  <c:pt idx="1">
                    <c:v>0.57825051832012297</c:v>
                  </c:pt>
                  <c:pt idx="2">
                    <c:v>0.67112046356222699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'data means'!$AP$5:$AP$7</c:f>
              <c:numCache>
                <c:formatCode>General</c:formatCode>
                <c:ptCount val="3"/>
                <c:pt idx="0">
                  <c:v>1.2613903467859799</c:v>
                </c:pt>
                <c:pt idx="1">
                  <c:v>1.1444712734798199</c:v>
                </c:pt>
                <c:pt idx="2">
                  <c:v>1.0750835934874301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FE-429D-896E-7CFA61C81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855328"/>
        <c:axId val="88627696"/>
      </c:barChart>
      <c:catAx>
        <c:axId val="90855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>
                    <a:solidFill>
                      <a:sysClr val="windowText" lastClr="000000"/>
                    </a:solidFill>
                  </a:rPr>
                  <a:t>days at 4°C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627696"/>
        <c:crosses val="autoZero"/>
        <c:auto val="1"/>
        <c:lblAlgn val="ctr"/>
        <c:lblOffset val="100"/>
        <c:noMultiLvlLbl val="0"/>
      </c:catAx>
      <c:valAx>
        <c:axId val="8862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000">
                    <a:solidFill>
                      <a:sysClr val="windowText" lastClr="000000"/>
                    </a:solidFill>
                  </a:rPr>
                  <a:t>µmol C15 gDW</a:t>
                </a:r>
                <a:r>
                  <a:rPr lang="de-DE" sz="2000" baseline="30000">
                    <a:solidFill>
                      <a:sysClr val="windowText" lastClr="000000"/>
                    </a:solidFill>
                  </a:rPr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85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ayout>
        <c:manualLayout>
          <c:xMode val="edge"/>
          <c:yMode val="edge"/>
          <c:x val="0.85150336253186287"/>
          <c:y val="0.12528649063280023"/>
          <c:w val="0.11510979702618937"/>
          <c:h val="0.15945841191318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403415</xdr:colOff>
      <xdr:row>0</xdr:row>
      <xdr:rowOff>208432</xdr:rowOff>
    </xdr:from>
    <xdr:to>
      <xdr:col>51</xdr:col>
      <xdr:colOff>459321</xdr:colOff>
      <xdr:row>21</xdr:row>
      <xdr:rowOff>3820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89A840-3580-2ACE-90BD-0913CC2D00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5174-1556-441E-95C6-CB2190FD8A42}">
  <dimension ref="A3:B12"/>
  <sheetViews>
    <sheetView zoomScale="85" zoomScaleNormal="85" workbookViewId="0">
      <selection activeCell="F18" sqref="F18"/>
    </sheetView>
  </sheetViews>
  <sheetFormatPr baseColWidth="10" defaultColWidth="9.1640625" defaultRowHeight="15" x14ac:dyDescent="0.2"/>
  <cols>
    <col min="1" max="1" width="17.5" bestFit="1" customWidth="1"/>
  </cols>
  <sheetData>
    <row r="3" spans="1:2" x14ac:dyDescent="0.2">
      <c r="A3" t="s">
        <v>149</v>
      </c>
      <c r="B3" t="s">
        <v>129</v>
      </c>
    </row>
    <row r="4" spans="1:2" x14ac:dyDescent="0.2">
      <c r="B4" t="s">
        <v>130</v>
      </c>
    </row>
    <row r="5" spans="1:2" x14ac:dyDescent="0.2">
      <c r="B5" t="s">
        <v>151</v>
      </c>
    </row>
    <row r="6" spans="1:2" x14ac:dyDescent="0.2">
      <c r="B6" t="s">
        <v>152</v>
      </c>
    </row>
    <row r="8" spans="1:2" x14ac:dyDescent="0.2">
      <c r="A8" t="s">
        <v>150</v>
      </c>
      <c r="B8" t="s">
        <v>167</v>
      </c>
    </row>
    <row r="9" spans="1:2" x14ac:dyDescent="0.2">
      <c r="A9" t="s">
        <v>624</v>
      </c>
      <c r="B9" t="s">
        <v>625</v>
      </c>
    </row>
    <row r="12" spans="1:2" x14ac:dyDescent="0.2">
      <c r="A12" t="s">
        <v>992</v>
      </c>
      <c r="B12" t="s">
        <v>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BF24-F8D3-4DC2-B37F-9D4AD4E0ACE6}">
  <dimension ref="A1:AP55"/>
  <sheetViews>
    <sheetView tabSelected="1" topLeftCell="AJ3" zoomScale="125" zoomScaleNormal="70" workbookViewId="0">
      <selection activeCell="BC8" sqref="BC8"/>
    </sheetView>
  </sheetViews>
  <sheetFormatPr baseColWidth="10" defaultColWidth="8.83203125" defaultRowHeight="14" x14ac:dyDescent="0.15"/>
  <cols>
    <col min="1" max="2" width="8.83203125" style="1"/>
    <col min="3" max="10" width="8.83203125" style="3"/>
    <col min="11" max="12" width="8.83203125" style="1"/>
    <col min="13" max="13" width="8.83203125" style="3"/>
    <col min="14" max="15" width="8.83203125" style="1"/>
    <col min="16" max="18" width="8.83203125" style="3"/>
    <col min="19" max="19" width="8.83203125" style="1"/>
    <col min="20" max="20" width="8.83203125" style="3"/>
    <col min="21" max="21" width="8.83203125" style="1"/>
    <col min="22" max="23" width="14.1640625" style="1" bestFit="1" customWidth="1"/>
    <col min="24" max="26" width="14.1640625" style="3" bestFit="1" customWidth="1"/>
    <col min="27" max="27" width="8.83203125" style="1"/>
    <col min="28" max="28" width="10.1640625" style="1" bestFit="1" customWidth="1"/>
    <col min="29" max="29" width="11.83203125" style="1" bestFit="1" customWidth="1"/>
    <col min="30" max="16384" width="8.83203125" style="1"/>
  </cols>
  <sheetData>
    <row r="1" spans="1:42" ht="18" x14ac:dyDescent="0.2">
      <c r="A1" s="65" t="s">
        <v>626</v>
      </c>
      <c r="B1" s="66"/>
      <c r="C1" s="67" t="s">
        <v>165</v>
      </c>
      <c r="D1" s="67" t="s">
        <v>165</v>
      </c>
      <c r="E1" s="67" t="s">
        <v>627</v>
      </c>
      <c r="F1" s="67"/>
      <c r="G1" s="67" t="s">
        <v>165</v>
      </c>
      <c r="H1" s="67" t="s">
        <v>564</v>
      </c>
      <c r="I1" s="67" t="s">
        <v>165</v>
      </c>
      <c r="J1" s="67" t="s">
        <v>165</v>
      </c>
      <c r="K1" s="67" t="s">
        <v>165</v>
      </c>
      <c r="L1" s="67" t="s">
        <v>165</v>
      </c>
      <c r="M1" s="67" t="s">
        <v>165</v>
      </c>
      <c r="N1" s="67" t="s">
        <v>165</v>
      </c>
      <c r="O1" s="67"/>
      <c r="P1" s="67" t="s">
        <v>165</v>
      </c>
      <c r="Q1" s="67" t="s">
        <v>166</v>
      </c>
      <c r="R1" s="67" t="s">
        <v>166</v>
      </c>
      <c r="S1" s="67" t="s">
        <v>165</v>
      </c>
      <c r="T1" s="67"/>
      <c r="U1" s="67" t="s">
        <v>628</v>
      </c>
      <c r="V1" s="67" t="s">
        <v>641</v>
      </c>
      <c r="W1" s="67" t="s">
        <v>641</v>
      </c>
      <c r="X1" s="67" t="s">
        <v>641</v>
      </c>
      <c r="Y1" s="67" t="s">
        <v>641</v>
      </c>
      <c r="Z1" s="67" t="s">
        <v>641</v>
      </c>
      <c r="AA1" s="67"/>
      <c r="AB1" s="67" t="s">
        <v>628</v>
      </c>
      <c r="AC1" s="67" t="s">
        <v>628</v>
      </c>
      <c r="AD1" s="112" t="s">
        <v>994</v>
      </c>
      <c r="AE1" s="112" t="s">
        <v>994</v>
      </c>
      <c r="AF1" s="112" t="s">
        <v>994</v>
      </c>
    </row>
    <row r="2" spans="1:42" x14ac:dyDescent="0.15">
      <c r="A2" s="10" t="s">
        <v>155</v>
      </c>
      <c r="B2" s="10" t="s">
        <v>154</v>
      </c>
      <c r="C2" s="8" t="s">
        <v>629</v>
      </c>
      <c r="D2" s="8" t="s">
        <v>630</v>
      </c>
      <c r="E2" s="8" t="s">
        <v>631</v>
      </c>
      <c r="F2" s="63"/>
      <c r="G2" s="8" t="s">
        <v>0</v>
      </c>
      <c r="H2" s="8" t="s">
        <v>632</v>
      </c>
      <c r="I2" s="8" t="s">
        <v>633</v>
      </c>
      <c r="J2" s="8" t="s">
        <v>634</v>
      </c>
      <c r="K2" s="8" t="s">
        <v>168</v>
      </c>
      <c r="L2" s="8" t="s">
        <v>635</v>
      </c>
      <c r="M2" s="8" t="s">
        <v>161</v>
      </c>
      <c r="N2" s="8" t="s">
        <v>636</v>
      </c>
      <c r="O2" s="63"/>
      <c r="P2" s="8" t="s">
        <v>162</v>
      </c>
      <c r="Q2" s="8" t="s">
        <v>163</v>
      </c>
      <c r="R2" s="8" t="s">
        <v>164</v>
      </c>
      <c r="S2" s="8" t="s">
        <v>637</v>
      </c>
      <c r="T2" s="63"/>
      <c r="U2" s="8" t="s">
        <v>1</v>
      </c>
      <c r="V2" s="8" t="s">
        <v>131</v>
      </c>
      <c r="W2" s="8" t="s">
        <v>134</v>
      </c>
      <c r="X2" s="8" t="s">
        <v>135</v>
      </c>
      <c r="Y2" s="8" t="s">
        <v>132</v>
      </c>
      <c r="Z2" s="8" t="s">
        <v>133</v>
      </c>
      <c r="AA2" s="63"/>
      <c r="AB2" s="8" t="s">
        <v>638</v>
      </c>
      <c r="AC2" s="8" t="s">
        <v>639</v>
      </c>
      <c r="AD2" s="112" t="s">
        <v>996</v>
      </c>
      <c r="AE2" s="112" t="s">
        <v>995</v>
      </c>
      <c r="AF2" s="112" t="s">
        <v>997</v>
      </c>
    </row>
    <row r="3" spans="1:42" ht="15" x14ac:dyDescent="0.2">
      <c r="A3" s="68" t="s">
        <v>3</v>
      </c>
      <c r="B3" s="69">
        <v>0</v>
      </c>
      <c r="C3" s="70">
        <f>E3*15/6+N3+S3</f>
        <v>766.44376720130049</v>
      </c>
      <c r="D3" s="70">
        <f>E3*15/6+N3</f>
        <v>398.4773044948584</v>
      </c>
      <c r="E3" s="70">
        <v>2.5450885264700802</v>
      </c>
      <c r="F3" s="71"/>
      <c r="G3" s="70">
        <v>300.42209555151999</v>
      </c>
      <c r="H3" s="70">
        <v>24.5335551646487</v>
      </c>
      <c r="I3" s="70">
        <v>31.702058664159999</v>
      </c>
      <c r="J3" s="70">
        <v>8.3899919316442393</v>
      </c>
      <c r="K3" s="70">
        <v>89.159160925101645</v>
      </c>
      <c r="L3" s="70">
        <v>1.91683052634422</v>
      </c>
      <c r="M3" s="70">
        <v>0.61649617571729398</v>
      </c>
      <c r="N3" s="72">
        <v>392.11458317868318</v>
      </c>
      <c r="O3" s="71"/>
      <c r="P3" s="70">
        <v>21.456179662813501</v>
      </c>
      <c r="Q3" s="70">
        <v>387.22101401826899</v>
      </c>
      <c r="R3" s="70">
        <v>132.54441054717401</v>
      </c>
      <c r="S3" s="70">
        <f>P3+4/6*Q3+4/6*R3</f>
        <v>367.96646270644214</v>
      </c>
      <c r="T3" s="71"/>
      <c r="U3" s="70">
        <v>1196.64825735205</v>
      </c>
      <c r="V3" s="70">
        <v>99.499585302170303</v>
      </c>
      <c r="W3" s="70">
        <v>28.4879665060989</v>
      </c>
      <c r="X3" s="70">
        <v>42.745835575036097</v>
      </c>
      <c r="Y3" s="70">
        <v>477.82874924894099</v>
      </c>
      <c r="Z3" s="70">
        <v>1551.4533451622729</v>
      </c>
      <c r="AA3" s="71"/>
      <c r="AB3" s="70">
        <f>E3/24</f>
        <v>0.10604535526958668</v>
      </c>
      <c r="AC3" s="70">
        <f>G3/8</f>
        <v>37.552761943939998</v>
      </c>
      <c r="AD3" s="1">
        <f>P3/U3</f>
        <v>1.793023098557955E-2</v>
      </c>
      <c r="AE3" s="1">
        <f>Q3/U3</f>
        <v>0.32358799809320227</v>
      </c>
      <c r="AF3" s="1">
        <f>R3/U3</f>
        <v>0.11076304982089644</v>
      </c>
    </row>
    <row r="4" spans="1:42" ht="15" x14ac:dyDescent="0.2">
      <c r="A4" t="s">
        <v>3</v>
      </c>
      <c r="B4">
        <v>1</v>
      </c>
      <c r="C4" s="9">
        <f t="shared" ref="C4:C27" si="0">E4*15/6+N4+S4</f>
        <v>1131.6161329580868</v>
      </c>
      <c r="D4" s="9">
        <f t="shared" ref="D4:D27" si="1">E4*15/6+N4</f>
        <v>806.15253795527497</v>
      </c>
      <c r="E4" s="9">
        <v>2.8612337637906</v>
      </c>
      <c r="F4" s="73"/>
      <c r="G4" s="9">
        <v>414.21415763632598</v>
      </c>
      <c r="H4" s="9">
        <v>79.465284258325795</v>
      </c>
      <c r="I4" s="9">
        <v>147.96101798981499</v>
      </c>
      <c r="J4" s="9">
        <v>71.810884156800299</v>
      </c>
      <c r="K4" s="9">
        <v>378.70247066326687</v>
      </c>
      <c r="L4" s="9">
        <v>3.8723185448347901</v>
      </c>
      <c r="M4" s="9">
        <v>2.2105067013708801</v>
      </c>
      <c r="N4" s="59">
        <v>798.99945354579847</v>
      </c>
      <c r="O4" s="73"/>
      <c r="P4" s="9">
        <v>26.648260035419099</v>
      </c>
      <c r="Q4" s="9">
        <v>331.43143568136401</v>
      </c>
      <c r="R4" s="9">
        <v>116.79156676972499</v>
      </c>
      <c r="S4" s="9">
        <f t="shared" ref="S4:S27" si="2">P4+4/6*Q4+4/6*R4</f>
        <v>325.46359500281176</v>
      </c>
      <c r="T4" s="73"/>
      <c r="U4" s="9">
        <v>645.24285478613501</v>
      </c>
      <c r="V4" s="9">
        <v>14.0269108265495</v>
      </c>
      <c r="W4" s="9">
        <v>12.437656329869199</v>
      </c>
      <c r="X4" s="9">
        <v>16.711072263969299</v>
      </c>
      <c r="Y4" s="9">
        <v>97.3858623438081</v>
      </c>
      <c r="Z4" s="9">
        <v>391.61847622612089</v>
      </c>
      <c r="AA4" s="73"/>
      <c r="AB4" s="9">
        <f>(E4-E3)/24</f>
        <v>1.3172718221688326E-2</v>
      </c>
      <c r="AC4" s="9">
        <f>(G4-G3)/24</f>
        <v>4.7413359202002496</v>
      </c>
      <c r="AD4" s="1">
        <f t="shared" ref="AD4:AD27" si="3">P4/U4</f>
        <v>4.1299581758641297E-2</v>
      </c>
      <c r="AE4" s="1">
        <f t="shared" ref="AE4:AE27" si="4">Q4/U4</f>
        <v>0.51365378666799277</v>
      </c>
      <c r="AF4" s="1">
        <f t="shared" ref="AF4:AF27" si="5">R4/U4</f>
        <v>0.18100404507142573</v>
      </c>
      <c r="AN4" s="112" t="s">
        <v>998</v>
      </c>
      <c r="AP4" s="8" t="s">
        <v>631</v>
      </c>
    </row>
    <row r="5" spans="1:42" ht="15" x14ac:dyDescent="0.2">
      <c r="A5" t="s">
        <v>3</v>
      </c>
      <c r="B5">
        <v>3</v>
      </c>
      <c r="C5" s="9">
        <f t="shared" si="0"/>
        <v>2146.3029627850151</v>
      </c>
      <c r="D5" s="9">
        <f t="shared" si="1"/>
        <v>1736.094933125853</v>
      </c>
      <c r="E5" s="9">
        <v>4.3716934236820197</v>
      </c>
      <c r="F5" s="73"/>
      <c r="G5" s="9">
        <v>744.29865499649395</v>
      </c>
      <c r="H5" s="9">
        <v>182.967482291842</v>
      </c>
      <c r="I5" s="9">
        <v>402.18718387902402</v>
      </c>
      <c r="J5" s="9">
        <v>206.10502213821101</v>
      </c>
      <c r="K5" s="9">
        <v>974.22717060091907</v>
      </c>
      <c r="L5" s="9">
        <v>4.1921121602912397</v>
      </c>
      <c r="M5" s="9">
        <v>2.4477618089433602</v>
      </c>
      <c r="N5" s="59">
        <v>1725.1656995666478</v>
      </c>
      <c r="O5" s="73"/>
      <c r="P5" s="9">
        <v>28.839681870063298</v>
      </c>
      <c r="Q5" s="9">
        <v>440.03799700321201</v>
      </c>
      <c r="R5" s="9">
        <v>132.01452468043601</v>
      </c>
      <c r="S5" s="9">
        <f t="shared" si="2"/>
        <v>410.20802965916198</v>
      </c>
      <c r="T5" s="73"/>
      <c r="U5" s="9">
        <v>268.45944204938797</v>
      </c>
      <c r="V5" s="9">
        <v>11.742472717155801</v>
      </c>
      <c r="W5" s="9">
        <v>8.6768740091855996</v>
      </c>
      <c r="X5" s="9">
        <v>11.4776714959494</v>
      </c>
      <c r="Y5" s="9">
        <v>72.2986163026182</v>
      </c>
      <c r="Z5" s="9">
        <v>345.41784626949959</v>
      </c>
      <c r="AA5" s="73"/>
      <c r="AB5" s="9">
        <f>(E5-E4)/(24*2)</f>
        <v>3.1467909581071242E-2</v>
      </c>
      <c r="AC5" s="9">
        <f>(G5-G4)/(24*2)</f>
        <v>6.8767603616701658</v>
      </c>
      <c r="AD5" s="1">
        <f t="shared" si="3"/>
        <v>0.10742658797881922</v>
      </c>
      <c r="AE5" s="1">
        <f t="shared" si="4"/>
        <v>1.6391228173761125</v>
      </c>
      <c r="AF5" s="1">
        <f t="shared" si="5"/>
        <v>0.49174848786339037</v>
      </c>
      <c r="AJ5" s="8"/>
      <c r="AK5" s="8"/>
      <c r="AL5" s="8"/>
      <c r="AM5" s="8"/>
      <c r="AN5" s="113" t="s">
        <v>4</v>
      </c>
      <c r="AO5" s="1">
        <v>0</v>
      </c>
      <c r="AP5" s="1">
        <v>1.2613903467859799</v>
      </c>
    </row>
    <row r="6" spans="1:42" ht="15" x14ac:dyDescent="0.2">
      <c r="A6" t="s">
        <v>3</v>
      </c>
      <c r="B6">
        <v>7</v>
      </c>
      <c r="C6" s="9">
        <f t="shared" si="0"/>
        <v>1682.2707473299802</v>
      </c>
      <c r="D6" s="9">
        <f t="shared" si="1"/>
        <v>1343.0857507267033</v>
      </c>
      <c r="E6" s="9">
        <v>12.0965018948388</v>
      </c>
      <c r="F6" s="73"/>
      <c r="G6" s="9">
        <v>962.81532189115296</v>
      </c>
      <c r="H6" s="9">
        <v>76.419458810094099</v>
      </c>
      <c r="I6" s="9">
        <v>148.764118794636</v>
      </c>
      <c r="J6" s="9">
        <v>42.807792818797097</v>
      </c>
      <c r="K6" s="9">
        <v>344.41082923362131</v>
      </c>
      <c r="L6" s="9">
        <v>3.7797133666246299</v>
      </c>
      <c r="M6" s="9">
        <v>1.8386314982070699</v>
      </c>
      <c r="N6" s="59">
        <v>1312.8444959896062</v>
      </c>
      <c r="O6" s="73"/>
      <c r="P6" s="9">
        <v>22.561113822202898</v>
      </c>
      <c r="Q6" s="9">
        <v>319.678314187274</v>
      </c>
      <c r="R6" s="9">
        <v>155.25750998433699</v>
      </c>
      <c r="S6" s="9">
        <f t="shared" si="2"/>
        <v>339.18499660327689</v>
      </c>
      <c r="T6" s="73"/>
      <c r="U6" s="9">
        <v>171.14562479234999</v>
      </c>
      <c r="V6" s="9">
        <v>20.917773900521301</v>
      </c>
      <c r="W6" s="9">
        <v>7.5068333714048503</v>
      </c>
      <c r="X6" s="9">
        <v>14.471559677627388</v>
      </c>
      <c r="Y6" s="9">
        <v>51.882686046049997</v>
      </c>
      <c r="Z6" s="9">
        <v>317.5238453134985</v>
      </c>
      <c r="AA6" s="73"/>
      <c r="AB6" s="9">
        <f>(E6-E5)/(24*4)</f>
        <v>8.0466754907883131E-2</v>
      </c>
      <c r="AC6" s="9">
        <f>(G6-G5)/(24*4)</f>
        <v>2.276215280152698</v>
      </c>
      <c r="AD6" s="1">
        <f t="shared" si="3"/>
        <v>0.13182407583936878</v>
      </c>
      <c r="AE6" s="1">
        <f t="shared" si="4"/>
        <v>1.8678731318731512</v>
      </c>
      <c r="AF6" s="1">
        <f t="shared" si="5"/>
        <v>0.90716610589788693</v>
      </c>
      <c r="AN6" s="114" t="s">
        <v>4</v>
      </c>
      <c r="AO6" s="1">
        <v>3</v>
      </c>
      <c r="AP6" s="1">
        <v>1.1444712734798199</v>
      </c>
    </row>
    <row r="7" spans="1:42" ht="15" x14ac:dyDescent="0.2">
      <c r="A7" s="74" t="s">
        <v>3</v>
      </c>
      <c r="B7" s="74">
        <v>14</v>
      </c>
      <c r="C7" s="75">
        <f t="shared" si="0"/>
        <v>1901.3572094086599</v>
      </c>
      <c r="D7" s="75">
        <f t="shared" si="1"/>
        <v>1478.5751694280573</v>
      </c>
      <c r="E7" s="75">
        <v>15.104834835621901</v>
      </c>
      <c r="F7" s="76"/>
      <c r="G7" s="75">
        <v>894.02178235507802</v>
      </c>
      <c r="H7" s="75">
        <v>116.151180891937</v>
      </c>
      <c r="I7" s="75">
        <v>216.19206291310201</v>
      </c>
      <c r="J7" s="75">
        <v>92.750249566495796</v>
      </c>
      <c r="K7" s="75">
        <v>541.24467426347178</v>
      </c>
      <c r="L7" s="75">
        <v>3.8419437683250801</v>
      </c>
      <c r="M7" s="75">
        <v>1.7046819521274199</v>
      </c>
      <c r="N7" s="77">
        <v>1440.8130823390024</v>
      </c>
      <c r="O7" s="76"/>
      <c r="P7" s="75">
        <v>25.9592328369373</v>
      </c>
      <c r="Q7" s="75">
        <v>370.57727715340798</v>
      </c>
      <c r="R7" s="75">
        <v>224.65693356208999</v>
      </c>
      <c r="S7" s="75">
        <f t="shared" si="2"/>
        <v>422.78203998060258</v>
      </c>
      <c r="T7" s="76"/>
      <c r="U7" s="75">
        <v>154.31861920337801</v>
      </c>
      <c r="V7" s="75">
        <v>10.2442026843037</v>
      </c>
      <c r="W7" s="75">
        <v>9.8366346104321494</v>
      </c>
      <c r="X7" s="75">
        <v>5.1603302258161898</v>
      </c>
      <c r="Y7" s="75">
        <v>65.9011771994128</v>
      </c>
      <c r="Z7" s="75">
        <v>384.09086002669551</v>
      </c>
      <c r="AA7" s="76"/>
      <c r="AB7" s="75">
        <f>(E7-E6)/(24*7)</f>
        <v>1.7906743695137502E-2</v>
      </c>
      <c r="AC7" s="75">
        <f>(G7-G6)/(24*7)</f>
        <v>-0.40948535438139849</v>
      </c>
      <c r="AD7" s="1">
        <f t="shared" si="3"/>
        <v>0.16821841052585737</v>
      </c>
      <c r="AE7" s="1">
        <f t="shared" si="4"/>
        <v>2.4013776112461231</v>
      </c>
      <c r="AF7" s="1">
        <f t="shared" si="5"/>
        <v>1.4557992724520976</v>
      </c>
      <c r="AN7" s="114" t="s">
        <v>4</v>
      </c>
      <c r="AO7" s="1">
        <v>14</v>
      </c>
      <c r="AP7" s="1">
        <v>1.0750835934874301</v>
      </c>
    </row>
    <row r="8" spans="1:42" ht="15" x14ac:dyDescent="0.2">
      <c r="A8" s="68" t="s">
        <v>4</v>
      </c>
      <c r="B8" s="69">
        <v>0</v>
      </c>
      <c r="C8" s="70">
        <f t="shared" si="0"/>
        <v>548.99184015342303</v>
      </c>
      <c r="D8" s="70">
        <f t="shared" si="1"/>
        <v>202.27638960879455</v>
      </c>
      <c r="E8" s="70">
        <v>1.2613903467859799</v>
      </c>
      <c r="F8" s="71"/>
      <c r="G8" s="70">
        <v>111.14681888532699</v>
      </c>
      <c r="H8" s="70">
        <v>25.1014063425351</v>
      </c>
      <c r="I8" s="70">
        <v>28.714072973094101</v>
      </c>
      <c r="J8" s="70">
        <v>4.9302486106606098</v>
      </c>
      <c r="K8" s="70">
        <v>83.847134268824917</v>
      </c>
      <c r="L8" s="70">
        <v>2.6101720543992899</v>
      </c>
      <c r="M8" s="70">
        <v>1.5187885332783899</v>
      </c>
      <c r="N8" s="72">
        <v>199.12291374182959</v>
      </c>
      <c r="O8" s="71"/>
      <c r="P8" s="70">
        <v>18.2441496435871</v>
      </c>
      <c r="Q8" s="70">
        <v>343.90725442336702</v>
      </c>
      <c r="R8" s="70">
        <v>148.799696928195</v>
      </c>
      <c r="S8" s="70">
        <f t="shared" si="2"/>
        <v>346.71545054462842</v>
      </c>
      <c r="T8" s="71"/>
      <c r="U8" s="70">
        <v>880.09078421866195</v>
      </c>
      <c r="V8" s="70">
        <v>116.496575823306</v>
      </c>
      <c r="W8" s="70">
        <v>50.001510501287001</v>
      </c>
      <c r="X8" s="70">
        <v>51.766860126321902</v>
      </c>
      <c r="Y8" s="70">
        <v>559.82743370810203</v>
      </c>
      <c r="Z8" s="70">
        <v>1459.3719648664141</v>
      </c>
      <c r="AA8" s="71"/>
      <c r="AB8" s="70">
        <f>E8/24</f>
        <v>5.25579311160825E-2</v>
      </c>
      <c r="AC8" s="70">
        <f>G8/8</f>
        <v>13.893352360665874</v>
      </c>
      <c r="AD8" s="1">
        <f t="shared" si="3"/>
        <v>2.0729849659525887E-2</v>
      </c>
      <c r="AE8" s="1">
        <f t="shared" si="4"/>
        <v>0.39076338553946494</v>
      </c>
      <c r="AF8" s="1">
        <f t="shared" si="5"/>
        <v>0.16907312245099609</v>
      </c>
      <c r="AN8" s="1" t="s">
        <v>5</v>
      </c>
      <c r="AO8" s="1">
        <v>0</v>
      </c>
      <c r="AP8" s="1">
        <v>2.64487941696986</v>
      </c>
    </row>
    <row r="9" spans="1:42" ht="15" x14ac:dyDescent="0.2">
      <c r="A9" t="s">
        <v>4</v>
      </c>
      <c r="B9">
        <v>1</v>
      </c>
      <c r="C9" s="9">
        <f t="shared" si="0"/>
        <v>989.26115048804081</v>
      </c>
      <c r="D9" s="9">
        <f t="shared" si="1"/>
        <v>633.82895621862758</v>
      </c>
      <c r="E9" s="9">
        <v>1.1369836546343399</v>
      </c>
      <c r="F9" s="73"/>
      <c r="G9" s="9">
        <v>98.504378388131897</v>
      </c>
      <c r="H9" s="9">
        <v>92.103328391425805</v>
      </c>
      <c r="I9" s="9">
        <v>218.66808439980301</v>
      </c>
      <c r="J9" s="9">
        <v>120.46559827230401</v>
      </c>
      <c r="K9" s="9">
        <v>523.34033945495855</v>
      </c>
      <c r="L9" s="9">
        <v>5.0748645605966098</v>
      </c>
      <c r="M9" s="9">
        <v>4.0669146783547401</v>
      </c>
      <c r="N9" s="59">
        <v>630.98649708204175</v>
      </c>
      <c r="O9" s="73"/>
      <c r="P9" s="9">
        <v>32.723437534291897</v>
      </c>
      <c r="Q9" s="9">
        <v>357.520593080607</v>
      </c>
      <c r="R9" s="9">
        <v>126.542542022075</v>
      </c>
      <c r="S9" s="9">
        <f t="shared" si="2"/>
        <v>355.43219426941323</v>
      </c>
      <c r="T9" s="73"/>
      <c r="U9" s="9">
        <v>563.43059500084496</v>
      </c>
      <c r="V9" s="9">
        <v>17.5778936609101</v>
      </c>
      <c r="W9" s="9">
        <v>11.520219654963</v>
      </c>
      <c r="X9" s="9">
        <v>10.098168757068899</v>
      </c>
      <c r="Y9" s="9">
        <v>94.9194779072632</v>
      </c>
      <c r="Z9" s="9">
        <v>523.4454408212921</v>
      </c>
      <c r="AA9" s="73"/>
      <c r="AB9" s="9">
        <f>(E9-E8)/24</f>
        <v>-5.1836121729850011E-3</v>
      </c>
      <c r="AC9" s="9">
        <f>(G9-G8)/24</f>
        <v>-0.52676835404979572</v>
      </c>
      <c r="AD9" s="1">
        <f t="shared" si="3"/>
        <v>5.8078914820454193E-2</v>
      </c>
      <c r="AE9" s="1">
        <f t="shared" si="4"/>
        <v>0.63454238419564502</v>
      </c>
      <c r="AF9" s="1">
        <f t="shared" si="5"/>
        <v>0.22459295456237202</v>
      </c>
      <c r="AN9" s="1" t="s">
        <v>5</v>
      </c>
      <c r="AO9" s="1">
        <v>3</v>
      </c>
      <c r="AP9" s="1">
        <v>6.1280335662594103</v>
      </c>
    </row>
    <row r="10" spans="1:42" ht="15" x14ac:dyDescent="0.2">
      <c r="A10" t="s">
        <v>4</v>
      </c>
      <c r="B10">
        <v>3</v>
      </c>
      <c r="C10" s="9">
        <f t="shared" si="0"/>
        <v>1860.5057623623848</v>
      </c>
      <c r="D10" s="9">
        <f t="shared" si="1"/>
        <v>1443.6814403981614</v>
      </c>
      <c r="E10" s="9">
        <v>1.1444712734798199</v>
      </c>
      <c r="F10" s="73"/>
      <c r="G10" s="9">
        <v>299.43036029041502</v>
      </c>
      <c r="H10" s="9">
        <v>207.27839678727199</v>
      </c>
      <c r="I10" s="9">
        <v>458.79040031400001</v>
      </c>
      <c r="J10" s="9">
        <v>260.90325657952502</v>
      </c>
      <c r="K10" s="9">
        <v>1134.2504504680689</v>
      </c>
      <c r="L10" s="9">
        <v>3.7512952251918601</v>
      </c>
      <c r="M10" s="9">
        <v>3.38815623078606</v>
      </c>
      <c r="N10" s="59">
        <v>1440.8202622144618</v>
      </c>
      <c r="O10" s="73"/>
      <c r="P10" s="9">
        <v>20.585426261675298</v>
      </c>
      <c r="Q10" s="9">
        <v>452.82281676003299</v>
      </c>
      <c r="R10" s="9">
        <v>141.53552679378899</v>
      </c>
      <c r="S10" s="9">
        <f t="shared" si="2"/>
        <v>416.82432196422326</v>
      </c>
      <c r="T10" s="73"/>
      <c r="U10" s="9">
        <v>346.64834427832801</v>
      </c>
      <c r="V10" s="9">
        <v>16.892811110978599</v>
      </c>
      <c r="W10" s="9">
        <v>11.6912345713107</v>
      </c>
      <c r="X10" s="9">
        <v>13.617309831522499</v>
      </c>
      <c r="Y10" s="9">
        <v>98.470773646907404</v>
      </c>
      <c r="Z10" s="9">
        <v>306.77959002257973</v>
      </c>
      <c r="AA10" s="73"/>
      <c r="AB10" s="9">
        <f>(E10-E9)/(24*2)</f>
        <v>1.5599205928083318E-4</v>
      </c>
      <c r="AC10" s="9">
        <f>(G10-G9)/(24*2)</f>
        <v>4.1859579562975648</v>
      </c>
      <c r="AD10" s="1">
        <f t="shared" si="3"/>
        <v>5.9384175927714854E-2</v>
      </c>
      <c r="AE10" s="1">
        <f t="shared" si="4"/>
        <v>1.3062887050643353</v>
      </c>
      <c r="AF10" s="1">
        <f t="shared" si="5"/>
        <v>0.40829713780530408</v>
      </c>
      <c r="AN10" s="1" t="s">
        <v>5</v>
      </c>
      <c r="AO10" s="1">
        <v>14</v>
      </c>
      <c r="AP10" s="1">
        <v>21.044327441602402</v>
      </c>
    </row>
    <row r="11" spans="1:42" ht="15" x14ac:dyDescent="0.2">
      <c r="A11" t="s">
        <v>4</v>
      </c>
      <c r="B11">
        <v>7</v>
      </c>
      <c r="C11" s="9">
        <f t="shared" si="0"/>
        <v>1911.6412219560889</v>
      </c>
      <c r="D11" s="9">
        <f t="shared" si="1"/>
        <v>1554.4672147512504</v>
      </c>
      <c r="E11" s="9">
        <v>0.93807095087024495</v>
      </c>
      <c r="F11" s="73"/>
      <c r="G11" s="9">
        <v>630.60695724992001</v>
      </c>
      <c r="H11" s="9">
        <v>143.172917048729</v>
      </c>
      <c r="I11" s="9">
        <v>478.74578130216599</v>
      </c>
      <c r="J11" s="9">
        <v>150.35147983827599</v>
      </c>
      <c r="K11" s="9">
        <v>915.44309523790002</v>
      </c>
      <c r="L11" s="9">
        <v>4.7441416519243198</v>
      </c>
      <c r="M11" s="9">
        <v>1.3278432343303701</v>
      </c>
      <c r="N11" s="59">
        <v>1552.1220373740748</v>
      </c>
      <c r="O11" s="73"/>
      <c r="P11" s="9">
        <v>20.1311812501839</v>
      </c>
      <c r="Q11" s="9">
        <v>334.13239059208701</v>
      </c>
      <c r="R11" s="9">
        <v>171.431848339895</v>
      </c>
      <c r="S11" s="9">
        <f t="shared" si="2"/>
        <v>357.17400720483857</v>
      </c>
      <c r="T11" s="73"/>
      <c r="U11" s="9">
        <v>289.58838180063498</v>
      </c>
      <c r="V11" s="9">
        <v>10.959463072653501</v>
      </c>
      <c r="W11" s="9">
        <v>11.8762744133161</v>
      </c>
      <c r="X11" s="9">
        <v>14.7454651120081</v>
      </c>
      <c r="Y11" s="9">
        <v>42.039290492533397</v>
      </c>
      <c r="Z11" s="9">
        <v>319.34644632039721</v>
      </c>
      <c r="AA11" s="73"/>
      <c r="AB11" s="9">
        <f>(E11-E10)/(24*4)</f>
        <v>-2.1500033605164059E-3</v>
      </c>
      <c r="AC11" s="9">
        <f>(G11-G10)/(24*4)</f>
        <v>3.4497562183281771</v>
      </c>
      <c r="AD11" s="1">
        <f t="shared" si="3"/>
        <v>6.9516536281635316E-2</v>
      </c>
      <c r="AE11" s="1">
        <f t="shared" si="4"/>
        <v>1.1538183559522703</v>
      </c>
      <c r="AF11" s="1">
        <f t="shared" si="5"/>
        <v>0.59198455156918561</v>
      </c>
    </row>
    <row r="12" spans="1:42" ht="15" x14ac:dyDescent="0.2">
      <c r="A12" s="74" t="s">
        <v>4</v>
      </c>
      <c r="B12" s="74">
        <v>14</v>
      </c>
      <c r="C12" s="75">
        <f t="shared" si="0"/>
        <v>1713.9230610391485</v>
      </c>
      <c r="D12" s="75">
        <f t="shared" si="1"/>
        <v>1285.3438181967929</v>
      </c>
      <c r="E12" s="75">
        <v>1.0750835934874301</v>
      </c>
      <c r="F12" s="76"/>
      <c r="G12" s="75">
        <v>573.31788021948796</v>
      </c>
      <c r="H12" s="75">
        <v>148.687209356474</v>
      </c>
      <c r="I12" s="75">
        <v>285.84079701203598</v>
      </c>
      <c r="J12" s="75">
        <v>119.91023217698501</v>
      </c>
      <c r="K12" s="75">
        <v>703.12544790196898</v>
      </c>
      <c r="L12" s="75">
        <v>4.0962132256192501</v>
      </c>
      <c r="M12" s="75">
        <v>2.1165678659981699</v>
      </c>
      <c r="N12" s="77">
        <v>1282.6561092130744</v>
      </c>
      <c r="O12" s="76"/>
      <c r="P12" s="75">
        <v>20.793241720598999</v>
      </c>
      <c r="Q12" s="75">
        <v>392.26421324813401</v>
      </c>
      <c r="R12" s="75">
        <v>219.41478843450099</v>
      </c>
      <c r="S12" s="75">
        <f t="shared" si="2"/>
        <v>428.5792428423556</v>
      </c>
      <c r="T12" s="76"/>
      <c r="U12" s="75">
        <v>142.15305003953401</v>
      </c>
      <c r="V12" s="75">
        <v>27.041278020682299</v>
      </c>
      <c r="W12" s="75">
        <v>15.0799603110354</v>
      </c>
      <c r="X12" s="75">
        <v>9.8251105343126106</v>
      </c>
      <c r="Y12" s="75">
        <v>52.574040946133998</v>
      </c>
      <c r="Z12" s="75">
        <v>459.91613142480287</v>
      </c>
      <c r="AA12" s="76"/>
      <c r="AB12" s="75">
        <f>(E12-E11)/(24*7)</f>
        <v>8.1555144414991159E-4</v>
      </c>
      <c r="AC12" s="75">
        <f>(G12-G11)/(24*7)</f>
        <v>-0.34100641089542888</v>
      </c>
      <c r="AD12" s="1">
        <f t="shared" si="3"/>
        <v>0.14627362349816775</v>
      </c>
      <c r="AE12" s="1">
        <f t="shared" si="4"/>
        <v>2.7594498544986683</v>
      </c>
      <c r="AF12" s="1">
        <f t="shared" si="5"/>
        <v>1.5435109438276549</v>
      </c>
    </row>
    <row r="13" spans="1:42" ht="15" x14ac:dyDescent="0.2">
      <c r="A13" t="s">
        <v>5</v>
      </c>
      <c r="B13" s="5">
        <v>0</v>
      </c>
      <c r="C13" s="59">
        <f t="shared" si="0"/>
        <v>762.52625653120663</v>
      </c>
      <c r="D13" s="59">
        <f t="shared" si="1"/>
        <v>268.68077399315172</v>
      </c>
      <c r="E13" s="59">
        <v>2.64487941696986</v>
      </c>
      <c r="F13" s="73"/>
      <c r="G13" s="59">
        <v>165.83568046684201</v>
      </c>
      <c r="H13" s="59">
        <v>27.440025580621398</v>
      </c>
      <c r="I13" s="59">
        <v>27.536523838209401</v>
      </c>
      <c r="J13" s="59">
        <v>10.551027797095101</v>
      </c>
      <c r="K13" s="59">
        <v>92.967602796547297</v>
      </c>
      <c r="L13" s="59">
        <v>2.0759299191407101</v>
      </c>
      <c r="M13" s="59">
        <v>1.1893622681970499</v>
      </c>
      <c r="N13" s="59">
        <v>262.06857545072705</v>
      </c>
      <c r="O13" s="73"/>
      <c r="P13" s="9">
        <v>23.992107551884899</v>
      </c>
      <c r="Q13" s="9">
        <v>520.70347174895801</v>
      </c>
      <c r="R13" s="9">
        <v>184.076590730297</v>
      </c>
      <c r="S13" s="9">
        <f t="shared" si="2"/>
        <v>493.84548253805485</v>
      </c>
      <c r="T13" s="73"/>
      <c r="U13" s="9">
        <v>835.53297897219204</v>
      </c>
      <c r="V13" s="9">
        <v>62.641082767239098</v>
      </c>
      <c r="W13" s="9">
        <v>32.771905013703197</v>
      </c>
      <c r="X13" s="9">
        <v>48.025436751465797</v>
      </c>
      <c r="Y13" s="9">
        <v>432.20445149705603</v>
      </c>
      <c r="Z13" s="9">
        <v>946.32551852346273</v>
      </c>
      <c r="AA13" s="73"/>
      <c r="AB13" s="70">
        <f>E13/24</f>
        <v>0.11020330904041083</v>
      </c>
      <c r="AC13" s="70">
        <f>G13/8</f>
        <v>20.729460058355251</v>
      </c>
      <c r="AD13" s="1">
        <f t="shared" si="3"/>
        <v>2.871473437397783E-2</v>
      </c>
      <c r="AE13" s="1">
        <f t="shared" si="4"/>
        <v>0.62319918525476647</v>
      </c>
      <c r="AF13" s="1">
        <f t="shared" si="5"/>
        <v>0.22031038314817181</v>
      </c>
      <c r="AN13" s="112" t="s">
        <v>999</v>
      </c>
    </row>
    <row r="14" spans="1:42" ht="15" x14ac:dyDescent="0.2">
      <c r="A14" t="s">
        <v>5</v>
      </c>
      <c r="B14" s="5">
        <v>1</v>
      </c>
      <c r="C14" s="59">
        <f t="shared" si="0"/>
        <v>1285.3932280629147</v>
      </c>
      <c r="D14" s="59">
        <f t="shared" si="1"/>
        <v>832.72198118059612</v>
      </c>
      <c r="E14" s="59">
        <v>3.2537745874693802</v>
      </c>
      <c r="F14" s="73"/>
      <c r="G14" s="59">
        <v>122.502563814201</v>
      </c>
      <c r="H14" s="59">
        <v>113.668762963082</v>
      </c>
      <c r="I14" s="59">
        <v>294.091250016537</v>
      </c>
      <c r="J14" s="59">
        <v>175.16555148713101</v>
      </c>
      <c r="K14" s="59">
        <v>696.59432742983199</v>
      </c>
      <c r="L14" s="59">
        <v>3.88939439232901</v>
      </c>
      <c r="M14" s="59">
        <v>1.60125907556058</v>
      </c>
      <c r="N14" s="59">
        <v>824.58754471192265</v>
      </c>
      <c r="O14" s="73"/>
      <c r="P14" s="9">
        <v>17.429678972582501</v>
      </c>
      <c r="Q14" s="9">
        <v>525.61509126270903</v>
      </c>
      <c r="R14" s="9">
        <v>127.24726060189499</v>
      </c>
      <c r="S14" s="9">
        <f t="shared" si="2"/>
        <v>452.67124688231848</v>
      </c>
      <c r="T14" s="73"/>
      <c r="U14" s="9">
        <v>512.40678438602595</v>
      </c>
      <c r="V14" s="9">
        <v>15.4969369842989</v>
      </c>
      <c r="W14" s="9">
        <v>10.6828715270474</v>
      </c>
      <c r="X14" s="9">
        <v>11.3562368315686</v>
      </c>
      <c r="Y14" s="9">
        <v>96.215997197533596</v>
      </c>
      <c r="Z14" s="9">
        <v>434.06104336898784</v>
      </c>
      <c r="AA14" s="73"/>
      <c r="AB14" s="9">
        <f>(E14-E13)/24</f>
        <v>2.5370632104146678E-2</v>
      </c>
      <c r="AC14" s="9">
        <f>(G14-G13)/24</f>
        <v>-1.8055465271933755</v>
      </c>
      <c r="AD14" s="1">
        <f t="shared" si="3"/>
        <v>3.4015316548681188E-2</v>
      </c>
      <c r="AE14" s="1">
        <f t="shared" si="4"/>
        <v>1.0257769945269353</v>
      </c>
      <c r="AF14" s="1">
        <f t="shared" si="5"/>
        <v>0.2483325055002242</v>
      </c>
      <c r="AN14" s="113" t="s">
        <v>4</v>
      </c>
      <c r="AO14" s="1">
        <v>0</v>
      </c>
      <c r="AP14" s="1">
        <v>0.25460251117816701</v>
      </c>
    </row>
    <row r="15" spans="1:42" ht="15" x14ac:dyDescent="0.2">
      <c r="A15" t="s">
        <v>5</v>
      </c>
      <c r="B15" s="5">
        <v>3</v>
      </c>
      <c r="C15" s="59">
        <f t="shared" si="0"/>
        <v>2024.2587536833407</v>
      </c>
      <c r="D15" s="59">
        <f t="shared" si="1"/>
        <v>1618.499875130766</v>
      </c>
      <c r="E15" s="59">
        <v>6.1280335662594103</v>
      </c>
      <c r="F15" s="73"/>
      <c r="G15" s="59">
        <v>361.20805166015299</v>
      </c>
      <c r="H15" s="59">
        <v>200.059648275331</v>
      </c>
      <c r="I15" s="59">
        <v>545.057039901341</v>
      </c>
      <c r="J15" s="59">
        <v>290.945209429616</v>
      </c>
      <c r="K15" s="59">
        <v>1236.1215458816189</v>
      </c>
      <c r="L15" s="59">
        <v>3.73368454326629</v>
      </c>
      <c r="M15" s="59">
        <v>2.1165091300793599</v>
      </c>
      <c r="N15" s="59">
        <v>1603.1797912151173</v>
      </c>
      <c r="O15" s="73"/>
      <c r="P15" s="9">
        <v>30.358546490051399</v>
      </c>
      <c r="Q15" s="9">
        <v>427.92476647045203</v>
      </c>
      <c r="R15" s="9">
        <v>135.17573162333301</v>
      </c>
      <c r="S15" s="9">
        <f t="shared" si="2"/>
        <v>405.75887855257474</v>
      </c>
      <c r="T15" s="73"/>
      <c r="U15" s="9">
        <v>289.30898076097998</v>
      </c>
      <c r="V15" s="9">
        <v>16.2656947186412</v>
      </c>
      <c r="W15" s="9">
        <v>6.77158435022268</v>
      </c>
      <c r="X15" s="9">
        <v>8.8802781629034104</v>
      </c>
      <c r="Y15" s="9">
        <v>62.209242409869702</v>
      </c>
      <c r="Z15" s="9">
        <v>407.08301210429659</v>
      </c>
      <c r="AA15" s="73"/>
      <c r="AB15" s="9">
        <f>(E15-E14)/(24*2)</f>
        <v>5.9880395391458958E-2</v>
      </c>
      <c r="AC15" s="9">
        <f>(G15-G14)/(24*2)</f>
        <v>4.9730309967906665</v>
      </c>
      <c r="AD15" s="1">
        <f t="shared" si="3"/>
        <v>0.10493468405369998</v>
      </c>
      <c r="AE15" s="1">
        <f t="shared" si="4"/>
        <v>1.4791271440826548</v>
      </c>
      <c r="AF15" s="1">
        <f t="shared" si="5"/>
        <v>0.46723655542173403</v>
      </c>
      <c r="AN15" s="114" t="s">
        <v>4</v>
      </c>
      <c r="AO15" s="1">
        <v>3</v>
      </c>
      <c r="AP15" s="1">
        <v>0.57825051832012297</v>
      </c>
    </row>
    <row r="16" spans="1:42" ht="15" x14ac:dyDescent="0.2">
      <c r="A16" t="s">
        <v>5</v>
      </c>
      <c r="B16" s="5">
        <v>7</v>
      </c>
      <c r="C16" s="59">
        <f t="shared" si="0"/>
        <v>1893.9790485982444</v>
      </c>
      <c r="D16" s="59">
        <f t="shared" si="1"/>
        <v>1531.1955954976354</v>
      </c>
      <c r="E16" s="59">
        <v>28.026294809771699</v>
      </c>
      <c r="F16" s="73"/>
      <c r="G16" s="59">
        <v>701.10111621954104</v>
      </c>
      <c r="H16" s="59">
        <v>129.955384778835</v>
      </c>
      <c r="I16" s="59">
        <v>373.00820986636302</v>
      </c>
      <c r="J16" s="59">
        <v>122.64732803912101</v>
      </c>
      <c r="K16" s="59">
        <v>755.56630746315409</v>
      </c>
      <c r="L16" s="59">
        <v>3.38810672807957</v>
      </c>
      <c r="M16" s="59">
        <v>1.0743280624315701</v>
      </c>
      <c r="N16" s="59">
        <v>1461.1298584732062</v>
      </c>
      <c r="O16" s="73"/>
      <c r="P16" s="9">
        <v>18.889614671279102</v>
      </c>
      <c r="Q16" s="9">
        <v>316.85631878897101</v>
      </c>
      <c r="R16" s="9">
        <v>198.984438855024</v>
      </c>
      <c r="S16" s="9">
        <f t="shared" si="2"/>
        <v>362.78345310060911</v>
      </c>
      <c r="T16" s="73"/>
      <c r="U16" s="9">
        <v>262.189919478528</v>
      </c>
      <c r="V16" s="9">
        <v>20.8427493730054</v>
      </c>
      <c r="W16" s="9">
        <v>9.8826552091207507</v>
      </c>
      <c r="X16" s="9">
        <v>9.7889074637640494</v>
      </c>
      <c r="Y16" s="9">
        <v>40.029415380654001</v>
      </c>
      <c r="Z16" s="9">
        <v>413.20850536597698</v>
      </c>
      <c r="AA16" s="73"/>
      <c r="AB16" s="9">
        <f>(E16-E15)/(24*4)</f>
        <v>0.22810688795325298</v>
      </c>
      <c r="AC16" s="9">
        <f>(G16-G15)/(24*4)</f>
        <v>3.5405527558269587</v>
      </c>
      <c r="AD16" s="1">
        <f t="shared" si="3"/>
        <v>7.2045541296358123E-2</v>
      </c>
      <c r="AE16" s="1">
        <f t="shared" si="4"/>
        <v>1.2084992413864328</v>
      </c>
      <c r="AF16" s="1">
        <f t="shared" si="5"/>
        <v>0.7589324534321763</v>
      </c>
      <c r="AN16" s="114" t="s">
        <v>4</v>
      </c>
      <c r="AO16" s="1">
        <v>14</v>
      </c>
      <c r="AP16" s="1">
        <v>0.67112046356222699</v>
      </c>
    </row>
    <row r="17" spans="1:42" ht="15" x14ac:dyDescent="0.2">
      <c r="A17" s="74" t="s">
        <v>5</v>
      </c>
      <c r="B17" s="38">
        <v>14</v>
      </c>
      <c r="C17" s="77">
        <f t="shared" si="0"/>
        <v>1508.4682191042507</v>
      </c>
      <c r="D17" s="77">
        <f t="shared" si="1"/>
        <v>1121.6511584855245</v>
      </c>
      <c r="E17" s="77">
        <v>21.044327441602402</v>
      </c>
      <c r="F17" s="76"/>
      <c r="G17" s="77">
        <v>556.94790100527496</v>
      </c>
      <c r="H17" s="77">
        <v>112.86586557229801</v>
      </c>
      <c r="I17" s="77">
        <v>201.14993721091099</v>
      </c>
      <c r="J17" s="77">
        <v>79.179039065451903</v>
      </c>
      <c r="K17" s="77">
        <v>506.06070742095892</v>
      </c>
      <c r="L17" s="77">
        <v>3.9713815386357298</v>
      </c>
      <c r="M17" s="77">
        <v>2.0603499166489199</v>
      </c>
      <c r="N17" s="77">
        <v>1069.0403398815185</v>
      </c>
      <c r="O17" s="76"/>
      <c r="P17" s="75">
        <v>24.919609178296302</v>
      </c>
      <c r="Q17" s="75">
        <v>334.53923806890998</v>
      </c>
      <c r="R17" s="75">
        <v>208.30693909173499</v>
      </c>
      <c r="S17" s="75">
        <f t="shared" si="2"/>
        <v>386.81706061872626</v>
      </c>
      <c r="T17" s="76"/>
      <c r="U17" s="75">
        <v>193.19676518403401</v>
      </c>
      <c r="V17" s="75">
        <v>20.316392853979</v>
      </c>
      <c r="W17" s="75">
        <v>8.8371952396722904</v>
      </c>
      <c r="X17" s="75">
        <v>7.40887359805535</v>
      </c>
      <c r="Y17" s="75">
        <v>47.348175470238097</v>
      </c>
      <c r="Z17" s="75">
        <v>415.0728393101187</v>
      </c>
      <c r="AA17" s="76"/>
      <c r="AB17" s="75">
        <f>(E17-E16)/(24*7)</f>
        <v>-4.1559329572436292E-2</v>
      </c>
      <c r="AC17" s="75">
        <f>(G17-G16)/(24*7)</f>
        <v>-0.85805485246586954</v>
      </c>
      <c r="AD17" s="1">
        <f t="shared" si="3"/>
        <v>0.12898564401199242</v>
      </c>
      <c r="AE17" s="1">
        <f t="shared" si="4"/>
        <v>1.7315985479893359</v>
      </c>
      <c r="AF17" s="1">
        <f t="shared" si="5"/>
        <v>1.0782113193940253</v>
      </c>
      <c r="AN17" s="1" t="s">
        <v>5</v>
      </c>
      <c r="AO17" s="1">
        <v>0</v>
      </c>
      <c r="AP17" s="1">
        <v>0.21328031506530301</v>
      </c>
    </row>
    <row r="18" spans="1:42" ht="15" x14ac:dyDescent="0.2">
      <c r="A18" s="68" t="s">
        <v>6</v>
      </c>
      <c r="B18" s="69">
        <v>0</v>
      </c>
      <c r="C18" s="70">
        <f t="shared" si="0"/>
        <v>501.28463046058238</v>
      </c>
      <c r="D18" s="70">
        <f t="shared" si="1"/>
        <v>184.88265207305909</v>
      </c>
      <c r="E18" s="70">
        <v>1.40099386822843</v>
      </c>
      <c r="F18" s="71"/>
      <c r="G18" s="70">
        <v>104.89272194442</v>
      </c>
      <c r="H18" s="70">
        <v>22.171528412646001</v>
      </c>
      <c r="I18" s="70">
        <v>21.5300736213246</v>
      </c>
      <c r="J18" s="70">
        <v>6.0970634708157299</v>
      </c>
      <c r="K18" s="70">
        <v>71.970193917432326</v>
      </c>
      <c r="L18" s="70">
        <v>2.6626773781906898</v>
      </c>
      <c r="M18" s="70">
        <v>1.8545741624449701</v>
      </c>
      <c r="N18" s="72">
        <v>181.38016740248801</v>
      </c>
      <c r="O18" s="71"/>
      <c r="P18" s="70">
        <v>21.0702211576426</v>
      </c>
      <c r="Q18" s="70">
        <v>290.94330634454099</v>
      </c>
      <c r="R18" s="70">
        <v>152.05432950028001</v>
      </c>
      <c r="S18" s="70">
        <f t="shared" si="2"/>
        <v>316.40197838752329</v>
      </c>
      <c r="T18" s="71"/>
      <c r="U18" s="70">
        <v>1367.41686598468</v>
      </c>
      <c r="V18" s="70">
        <v>104.778647524856</v>
      </c>
      <c r="W18" s="70">
        <v>30.619536141838001</v>
      </c>
      <c r="X18" s="70">
        <v>62.606358756773503</v>
      </c>
      <c r="Y18" s="70">
        <v>547.26604585125494</v>
      </c>
      <c r="Z18" s="70">
        <v>1597.0110511281371</v>
      </c>
      <c r="AA18" s="71"/>
      <c r="AB18" s="70">
        <f>E18/24</f>
        <v>5.8374744509517913E-2</v>
      </c>
      <c r="AC18" s="70">
        <f>G18/8</f>
        <v>13.1115902430525</v>
      </c>
      <c r="AD18" s="1">
        <f t="shared" si="3"/>
        <v>1.5408776710143826E-2</v>
      </c>
      <c r="AE18" s="1">
        <f t="shared" si="4"/>
        <v>0.2127685518454038</v>
      </c>
      <c r="AF18" s="1">
        <f t="shared" si="5"/>
        <v>0.11119822585396102</v>
      </c>
      <c r="AN18" s="1" t="s">
        <v>5</v>
      </c>
      <c r="AO18" s="1">
        <v>3</v>
      </c>
      <c r="AP18" s="1">
        <v>0.63270811786752401</v>
      </c>
    </row>
    <row r="19" spans="1:42" ht="15" x14ac:dyDescent="0.2">
      <c r="A19" t="s">
        <v>6</v>
      </c>
      <c r="B19">
        <v>1</v>
      </c>
      <c r="C19" s="9">
        <f t="shared" si="0"/>
        <v>825.38573748996487</v>
      </c>
      <c r="D19" s="9">
        <f t="shared" si="1"/>
        <v>480.01068197919341</v>
      </c>
      <c r="E19" s="9">
        <v>1.4857682713342899</v>
      </c>
      <c r="F19" s="73"/>
      <c r="G19" s="9">
        <v>67.377484458811594</v>
      </c>
      <c r="H19" s="9">
        <v>72.844596823600497</v>
      </c>
      <c r="I19" s="9">
        <v>170.37103331144701</v>
      </c>
      <c r="J19" s="9">
        <v>84.662835008909497</v>
      </c>
      <c r="K19" s="9">
        <v>400.7230619675575</v>
      </c>
      <c r="L19" s="9">
        <v>6.0285074483733503</v>
      </c>
      <c r="M19" s="9">
        <v>2.1672074261152101</v>
      </c>
      <c r="N19" s="59">
        <v>476.29626130085768</v>
      </c>
      <c r="O19" s="73"/>
      <c r="P19" s="9">
        <v>31.5275749164602</v>
      </c>
      <c r="Q19" s="9">
        <v>315.41147085360598</v>
      </c>
      <c r="R19" s="9">
        <v>155.35975003786101</v>
      </c>
      <c r="S19" s="9">
        <f t="shared" si="2"/>
        <v>345.37505551077152</v>
      </c>
      <c r="T19" s="73"/>
      <c r="U19" s="9">
        <v>504.06947998950801</v>
      </c>
      <c r="V19" s="9">
        <v>27.109763268024899</v>
      </c>
      <c r="W19" s="9">
        <v>14.744877484246899</v>
      </c>
      <c r="X19" s="9">
        <v>12.0035588652642</v>
      </c>
      <c r="Y19" s="9">
        <v>61.575055966740599</v>
      </c>
      <c r="Z19" s="9">
        <v>610.32518964635642</v>
      </c>
      <c r="AA19" s="73"/>
      <c r="AB19" s="9">
        <f>(E19-E18)/24</f>
        <v>3.5322667960774969E-3</v>
      </c>
      <c r="AC19" s="9">
        <f>(G19-G18)/24</f>
        <v>-1.5631348952336837</v>
      </c>
      <c r="AD19" s="1">
        <f t="shared" si="3"/>
        <v>6.254608971191121E-2</v>
      </c>
      <c r="AE19" s="1">
        <f t="shared" si="4"/>
        <v>0.62573014906629765</v>
      </c>
      <c r="AF19" s="1">
        <f t="shared" si="5"/>
        <v>0.30821098321821577</v>
      </c>
      <c r="AN19" s="1" t="s">
        <v>5</v>
      </c>
      <c r="AO19" s="1">
        <v>14</v>
      </c>
      <c r="AP19" s="1">
        <v>3.52157609047909</v>
      </c>
    </row>
    <row r="20" spans="1:42" ht="15" x14ac:dyDescent="0.2">
      <c r="A20" t="s">
        <v>6</v>
      </c>
      <c r="B20">
        <v>3</v>
      </c>
      <c r="C20" s="9">
        <f t="shared" si="0"/>
        <v>1674.9192912435842</v>
      </c>
      <c r="D20" s="9">
        <f t="shared" si="1"/>
        <v>1276.8991787338257</v>
      </c>
      <c r="E20" s="9">
        <v>1.0875427529994901</v>
      </c>
      <c r="F20" s="73"/>
      <c r="G20" s="9">
        <v>293.51141778285302</v>
      </c>
      <c r="H20" s="9">
        <v>154.48754626125299</v>
      </c>
      <c r="I20" s="9">
        <v>431.12203159653097</v>
      </c>
      <c r="J20" s="9">
        <v>232.53170246439001</v>
      </c>
      <c r="K20" s="9">
        <v>972.62882658342699</v>
      </c>
      <c r="L20" s="9">
        <v>5.5685294892382897</v>
      </c>
      <c r="M20" s="9">
        <v>2.47154799580859</v>
      </c>
      <c r="N20" s="59">
        <v>1274.1803218513269</v>
      </c>
      <c r="O20" s="73"/>
      <c r="P20" s="9">
        <v>31.918444806905999</v>
      </c>
      <c r="Q20" s="9">
        <v>398.38585963473702</v>
      </c>
      <c r="R20" s="9">
        <v>150.766641919542</v>
      </c>
      <c r="S20" s="9">
        <f t="shared" si="2"/>
        <v>398.02011250975863</v>
      </c>
      <c r="T20" s="73"/>
      <c r="U20" s="9">
        <v>345.23020984555802</v>
      </c>
      <c r="V20" s="9">
        <v>17.902308090029099</v>
      </c>
      <c r="W20" s="9">
        <v>8.1503388906140195</v>
      </c>
      <c r="X20" s="9">
        <v>7.1964323370818102</v>
      </c>
      <c r="Y20" s="9">
        <v>75.036953152146694</v>
      </c>
      <c r="Z20" s="9">
        <v>383.86421183414939</v>
      </c>
      <c r="AA20" s="73"/>
      <c r="AB20" s="9">
        <f>(E20-E19)/(24*2)</f>
        <v>-8.2963649653083286E-3</v>
      </c>
      <c r="AC20" s="9">
        <f>(G20-G19)/(24*2)</f>
        <v>4.7111236109175296</v>
      </c>
      <c r="AD20" s="1">
        <f t="shared" si="3"/>
        <v>9.2455538063094228E-2</v>
      </c>
      <c r="AE20" s="1">
        <f t="shared" si="4"/>
        <v>1.1539716058248746</v>
      </c>
      <c r="AF20" s="1">
        <f t="shared" si="5"/>
        <v>0.436713351322843</v>
      </c>
    </row>
    <row r="21" spans="1:42" ht="15" x14ac:dyDescent="0.2">
      <c r="A21" t="s">
        <v>6</v>
      </c>
      <c r="B21">
        <v>7</v>
      </c>
      <c r="C21" s="9">
        <f t="shared" si="0"/>
        <v>1809.0192970951707</v>
      </c>
      <c r="D21" s="9">
        <f t="shared" si="1"/>
        <v>1343.724703177804</v>
      </c>
      <c r="E21" s="9">
        <v>1.7976670884649399</v>
      </c>
      <c r="F21" s="73"/>
      <c r="G21" s="9">
        <v>567.34952295931396</v>
      </c>
      <c r="H21" s="9">
        <v>125.521617415118</v>
      </c>
      <c r="I21" s="9">
        <v>357.43659489505399</v>
      </c>
      <c r="J21" s="9">
        <v>156.345438086749</v>
      </c>
      <c r="K21" s="9">
        <v>764.82526781203899</v>
      </c>
      <c r="L21" s="9">
        <v>6.1359176949926999</v>
      </c>
      <c r="M21" s="9">
        <v>0.91982699029600201</v>
      </c>
      <c r="N21" s="59">
        <v>1339.2305354566417</v>
      </c>
      <c r="O21" s="73"/>
      <c r="P21" s="9">
        <v>26.4423036702199</v>
      </c>
      <c r="Q21" s="9">
        <v>397.42977157870098</v>
      </c>
      <c r="R21" s="9">
        <v>260.84866379201901</v>
      </c>
      <c r="S21" s="9">
        <f t="shared" si="2"/>
        <v>465.29459391736657</v>
      </c>
      <c r="T21" s="73"/>
      <c r="U21" s="9">
        <v>215.59350823333801</v>
      </c>
      <c r="V21" s="9">
        <v>15.414820300882001</v>
      </c>
      <c r="W21" s="9">
        <v>14.4159894453635</v>
      </c>
      <c r="X21" s="9">
        <v>12.0537074196746</v>
      </c>
      <c r="Y21" s="9">
        <v>90.893540990914204</v>
      </c>
      <c r="Z21" s="9">
        <v>289.72599155152409</v>
      </c>
      <c r="AA21" s="73"/>
      <c r="AB21" s="9">
        <f>(E21-E20)/(24*4)</f>
        <v>7.3971284944317692E-3</v>
      </c>
      <c r="AC21" s="9">
        <f>(G21-G20)/(24*4)</f>
        <v>2.8524802622548013</v>
      </c>
      <c r="AD21" s="1">
        <f t="shared" si="3"/>
        <v>0.12264888626238807</v>
      </c>
      <c r="AE21" s="1">
        <f t="shared" si="4"/>
        <v>1.8434217933341508</v>
      </c>
      <c r="AF21" s="1">
        <f t="shared" si="5"/>
        <v>1.2099096393463811</v>
      </c>
    </row>
    <row r="22" spans="1:42" ht="15" x14ac:dyDescent="0.2">
      <c r="A22" s="74" t="s">
        <v>6</v>
      </c>
      <c r="B22" s="74">
        <v>14</v>
      </c>
      <c r="C22" s="75">
        <f t="shared" si="0"/>
        <v>1687.606061327135</v>
      </c>
      <c r="D22" s="75">
        <f t="shared" si="1"/>
        <v>1240.7390221459686</v>
      </c>
      <c r="E22" s="75">
        <v>2.66162769647782</v>
      </c>
      <c r="F22" s="76"/>
      <c r="G22" s="75">
        <v>538.03683589991203</v>
      </c>
      <c r="H22" s="75">
        <v>148.92118609711301</v>
      </c>
      <c r="I22" s="75">
        <v>266.81353663450301</v>
      </c>
      <c r="J22" s="75">
        <v>123.906468691234</v>
      </c>
      <c r="K22" s="75">
        <v>688.56237751996298</v>
      </c>
      <c r="L22" s="75">
        <v>4.76325493854499</v>
      </c>
      <c r="M22" s="75">
        <v>2.7224845463540701</v>
      </c>
      <c r="N22" s="77">
        <v>1234.0849529047741</v>
      </c>
      <c r="O22" s="76"/>
      <c r="P22" s="75">
        <v>24.046739708804399</v>
      </c>
      <c r="Q22" s="75">
        <v>377.26870641219898</v>
      </c>
      <c r="R22" s="75">
        <v>256.96174279634403</v>
      </c>
      <c r="S22" s="75">
        <f t="shared" si="2"/>
        <v>446.86703918116638</v>
      </c>
      <c r="T22" s="76"/>
      <c r="U22" s="75">
        <v>166.208987751065</v>
      </c>
      <c r="V22" s="75">
        <v>14.046005525372101</v>
      </c>
      <c r="W22" s="75">
        <v>4.8525173201422396</v>
      </c>
      <c r="X22" s="75">
        <v>16.438907707992499</v>
      </c>
      <c r="Y22" s="75">
        <v>52.880981357892999</v>
      </c>
      <c r="Z22" s="75">
        <v>503.12128812102719</v>
      </c>
      <c r="AA22" s="76"/>
      <c r="AB22" s="75">
        <f>(E22-E21)/(24*7)</f>
        <v>5.1426226667433336E-3</v>
      </c>
      <c r="AC22" s="75">
        <f>(G22-G21)/(24*7)</f>
        <v>-0.17448028011548763</v>
      </c>
      <c r="AD22" s="1">
        <f t="shared" si="3"/>
        <v>0.14467773394312317</v>
      </c>
      <c r="AE22" s="1">
        <f t="shared" si="4"/>
        <v>2.2698454007628213</v>
      </c>
      <c r="AF22" s="1">
        <f t="shared" si="5"/>
        <v>1.5460159301445329</v>
      </c>
    </row>
    <row r="23" spans="1:42" ht="15" x14ac:dyDescent="0.2">
      <c r="A23" s="78" t="s">
        <v>7</v>
      </c>
      <c r="B23">
        <v>0</v>
      </c>
      <c r="C23" s="9">
        <f t="shared" si="0"/>
        <v>391.58997202605269</v>
      </c>
      <c r="D23" s="9">
        <f t="shared" si="1"/>
        <v>140.51961908896186</v>
      </c>
      <c r="E23" s="9">
        <v>2.2814120777965399</v>
      </c>
      <c r="F23" s="73"/>
      <c r="G23" s="9">
        <v>1E-3</v>
      </c>
      <c r="H23" s="9">
        <v>38.179715380922403</v>
      </c>
      <c r="I23" s="9">
        <v>45.050235421199901</v>
      </c>
      <c r="J23" s="9">
        <v>9.2068942425587199</v>
      </c>
      <c r="K23" s="9">
        <v>130.61656042560344</v>
      </c>
      <c r="L23" s="9">
        <v>3.0673748919521202</v>
      </c>
      <c r="M23" s="9">
        <v>1.1311535769149601</v>
      </c>
      <c r="N23" s="59">
        <v>134.81608889447051</v>
      </c>
      <c r="O23" s="73"/>
      <c r="P23" s="9">
        <v>22.512790329583499</v>
      </c>
      <c r="Q23" s="9">
        <v>227.59425715137101</v>
      </c>
      <c r="R23" s="9">
        <v>115.24208675989</v>
      </c>
      <c r="S23" s="9">
        <f t="shared" si="2"/>
        <v>251.07035293709083</v>
      </c>
      <c r="T23" s="73"/>
      <c r="U23" s="9">
        <v>1440.0493992825168</v>
      </c>
      <c r="V23" s="9">
        <v>104.647370787821</v>
      </c>
      <c r="W23" s="9">
        <v>49.423428187974601</v>
      </c>
      <c r="X23" s="9">
        <v>53.667284906101898</v>
      </c>
      <c r="Y23" s="9">
        <v>575.43145875713606</v>
      </c>
      <c r="Z23" s="9">
        <v>1831.2934327457128</v>
      </c>
      <c r="AA23" s="73"/>
      <c r="AB23" s="70">
        <f>E23/24</f>
        <v>9.5058836574855823E-2</v>
      </c>
      <c r="AC23" s="70">
        <f>G23/8</f>
        <v>1.25E-4</v>
      </c>
      <c r="AD23" s="1">
        <f t="shared" si="3"/>
        <v>1.5633345870495943E-2</v>
      </c>
      <c r="AE23" s="1">
        <f t="shared" si="4"/>
        <v>0.1580461456841456</v>
      </c>
      <c r="AF23" s="1">
        <f t="shared" si="5"/>
        <v>8.0026481603553079E-2</v>
      </c>
    </row>
    <row r="24" spans="1:42" ht="15" x14ac:dyDescent="0.2">
      <c r="A24" t="s">
        <v>7</v>
      </c>
      <c r="B24">
        <v>1</v>
      </c>
      <c r="C24" s="9">
        <f t="shared" si="0"/>
        <v>692.13556193398438</v>
      </c>
      <c r="D24" s="9">
        <f t="shared" si="1"/>
        <v>466.91406540414954</v>
      </c>
      <c r="E24" s="9">
        <v>2.4288254741181698</v>
      </c>
      <c r="F24" s="73"/>
      <c r="G24" s="9">
        <v>0.192266743284011</v>
      </c>
      <c r="H24" s="9">
        <v>89.444728854378099</v>
      </c>
      <c r="I24" s="9">
        <v>168.851836835661</v>
      </c>
      <c r="J24" s="9">
        <v>96.401517556478495</v>
      </c>
      <c r="K24" s="9">
        <v>444.1428121008957</v>
      </c>
      <c r="L24" s="9">
        <v>8.9871944305132292</v>
      </c>
      <c r="M24" s="9">
        <v>7.5197284441612204</v>
      </c>
      <c r="N24" s="59">
        <v>460.84200171885414</v>
      </c>
      <c r="O24" s="73"/>
      <c r="P24" s="9">
        <v>26.5439299103822</v>
      </c>
      <c r="Q24" s="9">
        <v>217.644583025109</v>
      </c>
      <c r="R24" s="9">
        <v>80.37176690407</v>
      </c>
      <c r="S24" s="9">
        <f t="shared" si="2"/>
        <v>225.22149652983484</v>
      </c>
      <c r="T24" s="73"/>
      <c r="U24" s="9">
        <v>714.68393928676801</v>
      </c>
      <c r="V24" s="9">
        <v>26.5944070289673</v>
      </c>
      <c r="W24" s="9">
        <v>14.020141357055101</v>
      </c>
      <c r="X24" s="9">
        <v>15.7960865849132</v>
      </c>
      <c r="Y24" s="9">
        <v>84.564406836083506</v>
      </c>
      <c r="Z24" s="9">
        <v>544.17307620142276</v>
      </c>
      <c r="AA24" s="73"/>
      <c r="AB24" s="9">
        <f>(E24-E23)/24</f>
        <v>6.1422248467345826E-3</v>
      </c>
      <c r="AC24" s="9">
        <f>(G24-G23)/24</f>
        <v>7.9694476368337916E-3</v>
      </c>
      <c r="AD24" s="1">
        <f t="shared" si="3"/>
        <v>3.7140795323975247E-2</v>
      </c>
      <c r="AE24" s="1">
        <f t="shared" si="4"/>
        <v>0.30453263472285586</v>
      </c>
      <c r="AF24" s="1">
        <f t="shared" si="5"/>
        <v>0.11245777676811722</v>
      </c>
    </row>
    <row r="25" spans="1:42" ht="15" x14ac:dyDescent="0.2">
      <c r="A25" t="s">
        <v>7</v>
      </c>
      <c r="B25">
        <v>3</v>
      </c>
      <c r="C25" s="9">
        <f t="shared" si="0"/>
        <v>1082.6080323352369</v>
      </c>
      <c r="D25" s="9">
        <f t="shared" si="1"/>
        <v>842.53528526769492</v>
      </c>
      <c r="E25" s="9">
        <v>4.4541102289239101</v>
      </c>
      <c r="F25" s="73"/>
      <c r="G25" s="9">
        <v>0.21837584464092</v>
      </c>
      <c r="H25" s="9">
        <v>151.11592315864101</v>
      </c>
      <c r="I25" s="9">
        <v>327.88269305005798</v>
      </c>
      <c r="J25" s="9">
        <v>185.30679539811899</v>
      </c>
      <c r="K25" s="9">
        <v>815.42133476545905</v>
      </c>
      <c r="L25" s="9">
        <v>8.4838599414621108</v>
      </c>
      <c r="M25" s="9">
        <v>7.2764391438229996</v>
      </c>
      <c r="N25" s="59">
        <v>831.40000969538517</v>
      </c>
      <c r="O25" s="73"/>
      <c r="P25" s="9">
        <v>17.0996816194574</v>
      </c>
      <c r="Q25" s="9">
        <v>239.913785785242</v>
      </c>
      <c r="R25" s="9">
        <v>94.545812386884904</v>
      </c>
      <c r="S25" s="9">
        <f t="shared" si="2"/>
        <v>240.072747067542</v>
      </c>
      <c r="T25" s="73"/>
      <c r="U25" s="9">
        <v>402.58285931296399</v>
      </c>
      <c r="V25" s="9">
        <v>35.161369072533297</v>
      </c>
      <c r="W25" s="9">
        <v>15.518484256155901</v>
      </c>
      <c r="X25" s="9">
        <v>12.379728874899399</v>
      </c>
      <c r="Y25" s="9">
        <v>68.580319573614602</v>
      </c>
      <c r="Z25" s="9">
        <v>348.52291244969945</v>
      </c>
      <c r="AA25" s="73"/>
      <c r="AB25" s="9">
        <f>(E25-E24)/(24*2)</f>
        <v>4.2193432391786252E-2</v>
      </c>
      <c r="AC25" s="9">
        <f>(G25-G24)/(24*2)</f>
        <v>5.4393961160227079E-4</v>
      </c>
      <c r="AD25" s="1">
        <f t="shared" si="3"/>
        <v>4.2474937081621436E-2</v>
      </c>
      <c r="AE25" s="1">
        <f t="shared" si="4"/>
        <v>0.59593641466671421</v>
      </c>
      <c r="AF25" s="1">
        <f t="shared" si="5"/>
        <v>0.23484808207739891</v>
      </c>
    </row>
    <row r="26" spans="1:42" ht="15" x14ac:dyDescent="0.2">
      <c r="A26" t="s">
        <v>7</v>
      </c>
      <c r="B26">
        <v>7</v>
      </c>
      <c r="C26" s="9">
        <f t="shared" si="0"/>
        <v>1195.9955320091663</v>
      </c>
      <c r="D26" s="9">
        <f t="shared" si="1"/>
        <v>944.59650422741527</v>
      </c>
      <c r="E26" s="9">
        <v>15.134471327169701</v>
      </c>
      <c r="F26" s="73"/>
      <c r="G26" s="9">
        <v>0.417032050617414</v>
      </c>
      <c r="H26" s="9">
        <v>131.46488889629501</v>
      </c>
      <c r="I26" s="9">
        <v>411.59630964422001</v>
      </c>
      <c r="J26" s="9">
        <v>219.11987420240499</v>
      </c>
      <c r="K26" s="9">
        <v>893.64596163921499</v>
      </c>
      <c r="L26" s="9">
        <v>7.2970931778992103</v>
      </c>
      <c r="M26" s="9">
        <v>5.40023904175938</v>
      </c>
      <c r="N26" s="59">
        <v>906.76032590949103</v>
      </c>
      <c r="O26" s="73"/>
      <c r="P26" s="9">
        <v>24.289535824730901</v>
      </c>
      <c r="Q26" s="9">
        <v>233.82588804953599</v>
      </c>
      <c r="R26" s="9">
        <v>106.83834988599401</v>
      </c>
      <c r="S26" s="9">
        <f t="shared" si="2"/>
        <v>251.39902778175087</v>
      </c>
      <c r="T26" s="73"/>
      <c r="U26" s="9">
        <v>268.82844350323001</v>
      </c>
      <c r="V26" s="9">
        <v>24.4445558470862</v>
      </c>
      <c r="W26" s="9">
        <v>7.5941119750305504</v>
      </c>
      <c r="X26" s="9">
        <v>19.831458304277199</v>
      </c>
      <c r="Y26" s="9">
        <v>104.429037214527</v>
      </c>
      <c r="Z26" s="9">
        <v>299.41971406671792</v>
      </c>
      <c r="AA26" s="73"/>
      <c r="AB26" s="9">
        <f>(E26-E25)/(24*4)</f>
        <v>0.11125376144006031</v>
      </c>
      <c r="AC26" s="9">
        <f>(G26-G25)/(24*4)</f>
        <v>2.0693354789218126E-3</v>
      </c>
      <c r="AD26" s="1">
        <f t="shared" si="3"/>
        <v>9.035329561188736E-2</v>
      </c>
      <c r="AE26" s="1">
        <f t="shared" si="4"/>
        <v>0.86979593752223816</v>
      </c>
      <c r="AF26" s="1">
        <f t="shared" si="5"/>
        <v>0.3974220454269391</v>
      </c>
    </row>
    <row r="27" spans="1:42" ht="15" x14ac:dyDescent="0.2">
      <c r="A27" t="s">
        <v>7</v>
      </c>
      <c r="B27">
        <v>14</v>
      </c>
      <c r="C27" s="9">
        <f t="shared" si="0"/>
        <v>893.87371679259411</v>
      </c>
      <c r="D27" s="9">
        <f t="shared" si="1"/>
        <v>441.01950542346958</v>
      </c>
      <c r="E27" s="9">
        <v>13.3305935856233</v>
      </c>
      <c r="F27" s="73"/>
      <c r="G27" s="9">
        <v>0.68617600477823204</v>
      </c>
      <c r="H27" s="9">
        <v>109.773532603809</v>
      </c>
      <c r="I27" s="9">
        <v>101.94817885555</v>
      </c>
      <c r="J27" s="9">
        <v>75.834226355408205</v>
      </c>
      <c r="K27" s="9">
        <v>397.32947041857619</v>
      </c>
      <c r="L27" s="9">
        <v>6.99002657027635</v>
      </c>
      <c r="M27" s="9">
        <v>2.6873484657805502</v>
      </c>
      <c r="N27" s="59">
        <v>407.69302145941134</v>
      </c>
      <c r="O27" s="73"/>
      <c r="P27" s="9">
        <v>16.798116274408599</v>
      </c>
      <c r="Q27" s="9">
        <v>397.64546972108599</v>
      </c>
      <c r="R27" s="9">
        <v>256.43867292098798</v>
      </c>
      <c r="S27" s="9">
        <f t="shared" si="2"/>
        <v>452.85421136912453</v>
      </c>
      <c r="T27" s="73"/>
      <c r="U27" s="9">
        <v>223.974243923692</v>
      </c>
      <c r="V27" s="9">
        <v>27.304680444778999</v>
      </c>
      <c r="W27" s="9">
        <v>8.82150645001248</v>
      </c>
      <c r="X27" s="9">
        <v>23.604810808541</v>
      </c>
      <c r="Y27" s="9">
        <v>123.927293313885</v>
      </c>
      <c r="Z27" s="9">
        <v>515.24934039000834</v>
      </c>
      <c r="AA27" s="73"/>
      <c r="AB27" s="9">
        <f>(E27-E26)/(24*7)</f>
        <v>-1.0737367509204768E-2</v>
      </c>
      <c r="AC27" s="9">
        <f>(G27-G26)/(24*7)</f>
        <v>1.6020473461953455E-3</v>
      </c>
      <c r="AD27" s="1">
        <f t="shared" si="3"/>
        <v>7.5000214221648251E-2</v>
      </c>
      <c r="AE27" s="1">
        <f t="shared" si="4"/>
        <v>1.7754071305474024</v>
      </c>
      <c r="AF27" s="1">
        <f t="shared" si="5"/>
        <v>1.1449471529786996</v>
      </c>
    </row>
    <row r="28" spans="1:42" ht="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42" ht="18" x14ac:dyDescent="0.2">
      <c r="A29" s="65" t="s">
        <v>640</v>
      </c>
      <c r="B29" s="65"/>
      <c r="C29" s="65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</row>
    <row r="30" spans="1:42" x14ac:dyDescent="0.15">
      <c r="A30" s="10" t="s">
        <v>155</v>
      </c>
      <c r="B30" s="10" t="s">
        <v>154</v>
      </c>
      <c r="C30" s="8" t="s">
        <v>629</v>
      </c>
      <c r="D30" s="8" t="s">
        <v>630</v>
      </c>
      <c r="E30" s="8" t="s">
        <v>631</v>
      </c>
      <c r="F30" s="63"/>
      <c r="G30" s="8" t="s">
        <v>0</v>
      </c>
      <c r="H30" s="8" t="s">
        <v>632</v>
      </c>
      <c r="I30" s="8" t="s">
        <v>633</v>
      </c>
      <c r="J30" s="8" t="s">
        <v>634</v>
      </c>
      <c r="K30" s="8" t="s">
        <v>168</v>
      </c>
      <c r="L30" s="8" t="s">
        <v>635</v>
      </c>
      <c r="M30" s="8" t="s">
        <v>161</v>
      </c>
      <c r="N30" s="8" t="s">
        <v>636</v>
      </c>
      <c r="O30" s="63"/>
      <c r="P30" s="8" t="s">
        <v>162</v>
      </c>
      <c r="Q30" s="8" t="s">
        <v>163</v>
      </c>
      <c r="R30" s="8" t="s">
        <v>164</v>
      </c>
      <c r="S30" s="8" t="s">
        <v>637</v>
      </c>
      <c r="T30" s="63"/>
      <c r="U30" s="8" t="s">
        <v>1</v>
      </c>
      <c r="V30" s="8" t="s">
        <v>131</v>
      </c>
      <c r="W30" s="8" t="s">
        <v>134</v>
      </c>
      <c r="X30" s="8" t="s">
        <v>135</v>
      </c>
      <c r="Y30" s="8" t="s">
        <v>132</v>
      </c>
      <c r="Z30" s="8" t="s">
        <v>133</v>
      </c>
      <c r="AA30" s="63"/>
      <c r="AB30" s="8" t="s">
        <v>638</v>
      </c>
      <c r="AC30" s="8" t="s">
        <v>639</v>
      </c>
    </row>
    <row r="31" spans="1:42" ht="15" x14ac:dyDescent="0.2">
      <c r="A31" s="68" t="s">
        <v>3</v>
      </c>
      <c r="B31" s="69">
        <v>0</v>
      </c>
      <c r="C31" s="70">
        <f>SQRT(D31^2+S31^2)</f>
        <v>61.965304915766879</v>
      </c>
      <c r="D31" s="70">
        <v>37.037433298213713</v>
      </c>
      <c r="E31" s="70">
        <v>0.46068883950518202</v>
      </c>
      <c r="F31" s="71"/>
      <c r="G31" s="70">
        <v>34.980066677010598</v>
      </c>
      <c r="H31" s="70">
        <v>4.1602399604615199</v>
      </c>
      <c r="I31" s="70">
        <v>8.2063910582706807</v>
      </c>
      <c r="J31" s="70">
        <v>3.1607799190570298</v>
      </c>
      <c r="K31" s="70">
        <v>12.106435066214274</v>
      </c>
      <c r="L31" s="70">
        <v>0.42698257570802101</v>
      </c>
      <c r="M31" s="70">
        <v>0.30307204807337701</v>
      </c>
      <c r="N31" s="72">
        <v>37.019521897599532</v>
      </c>
      <c r="O31" s="71"/>
      <c r="P31" s="70">
        <v>1.86856174112995</v>
      </c>
      <c r="Q31" s="70">
        <v>59.014639702424198</v>
      </c>
      <c r="R31" s="70">
        <v>14.626220916523</v>
      </c>
      <c r="S31" s="70">
        <f>SQRT(P31^2+4/6*Q31^2+4/6*R31^2)</f>
        <v>49.678240186064691</v>
      </c>
      <c r="T31" s="71"/>
      <c r="U31" s="70">
        <v>105.37990974871499</v>
      </c>
      <c r="V31" s="70">
        <v>8.3948405332613092</v>
      </c>
      <c r="W31" s="70">
        <v>16.040745570785798</v>
      </c>
      <c r="X31" s="70">
        <v>23.2325232606726</v>
      </c>
      <c r="Y31" s="70">
        <v>96.1425575642903</v>
      </c>
      <c r="Z31" s="70">
        <v>614.73764165748707</v>
      </c>
      <c r="AA31" s="71"/>
      <c r="AB31" s="70">
        <v>1.9195368312715917E-2</v>
      </c>
      <c r="AC31" s="70">
        <v>4.3725083346263247</v>
      </c>
    </row>
    <row r="32" spans="1:42" ht="15" x14ac:dyDescent="0.2">
      <c r="A32" t="s">
        <v>3</v>
      </c>
      <c r="B32">
        <v>1</v>
      </c>
      <c r="C32" s="9">
        <f t="shared" ref="C32:C55" si="6">SQRT(D32^2+S32^2)</f>
        <v>81.931754625630035</v>
      </c>
      <c r="D32" s="9">
        <v>74.634842526658332</v>
      </c>
      <c r="E32" s="9">
        <v>0.28257835857274499</v>
      </c>
      <c r="F32" s="73"/>
      <c r="G32" s="9">
        <v>71.690161606537899</v>
      </c>
      <c r="H32" s="9">
        <v>7.3356508361866002</v>
      </c>
      <c r="I32" s="9">
        <v>8.7828863428228594</v>
      </c>
      <c r="J32" s="9">
        <v>11.716432448483999</v>
      </c>
      <c r="K32" s="9">
        <v>20.72826511294695</v>
      </c>
      <c r="L32" s="9">
        <v>0.51117859893740303</v>
      </c>
      <c r="M32" s="9">
        <v>0.67757202595344701</v>
      </c>
      <c r="N32" s="59">
        <v>74.631499068252012</v>
      </c>
      <c r="O32" s="73"/>
      <c r="P32" s="9">
        <v>15.4150480291754</v>
      </c>
      <c r="Q32" s="9">
        <v>27.795732007870601</v>
      </c>
      <c r="R32" s="9">
        <v>24.179345919958301</v>
      </c>
      <c r="S32" s="9">
        <f t="shared" ref="S32:S55" si="7">SQRT(P32^2+4/6*Q32^2+4/6*R32^2)</f>
        <v>33.800187825740878</v>
      </c>
      <c r="T32" s="73"/>
      <c r="U32" s="9">
        <v>74.857361799486796</v>
      </c>
      <c r="V32" s="9">
        <v>3.6068945232706202</v>
      </c>
      <c r="W32" s="9">
        <v>4.5219300375456299</v>
      </c>
      <c r="X32" s="9">
        <v>12.183572115422001</v>
      </c>
      <c r="Y32" s="9">
        <v>19.087084335458499</v>
      </c>
      <c r="Z32" s="9">
        <v>284.75293562880307</v>
      </c>
      <c r="AA32" s="73"/>
      <c r="AB32" s="9">
        <v>2.2518693452850111E-2</v>
      </c>
      <c r="AC32" s="9">
        <v>3.3237059762398373</v>
      </c>
    </row>
    <row r="33" spans="1:29" ht="15" x14ac:dyDescent="0.2">
      <c r="A33" t="s">
        <v>3</v>
      </c>
      <c r="B33">
        <v>3</v>
      </c>
      <c r="C33" s="9">
        <f t="shared" si="6"/>
        <v>125.69310173651412</v>
      </c>
      <c r="D33" s="9">
        <v>116.71930999918317</v>
      </c>
      <c r="E33" s="9">
        <v>1.3453855753123201</v>
      </c>
      <c r="F33" s="73"/>
      <c r="G33" s="9">
        <v>84.3559120943534</v>
      </c>
      <c r="H33" s="9">
        <v>24.837210712322801</v>
      </c>
      <c r="I33" s="9">
        <v>52.984999587159997</v>
      </c>
      <c r="J33" s="9">
        <v>34.944629949788698</v>
      </c>
      <c r="K33" s="9">
        <v>80.598297050572384</v>
      </c>
      <c r="L33" s="9">
        <v>0.18719350747330199</v>
      </c>
      <c r="M33" s="9">
        <v>0.209768657061109</v>
      </c>
      <c r="N33" s="59">
        <v>116.67083798885352</v>
      </c>
      <c r="O33" s="73"/>
      <c r="P33" s="9">
        <v>11.3646220498161</v>
      </c>
      <c r="Q33" s="9">
        <v>37.626492405539103</v>
      </c>
      <c r="R33" s="9">
        <v>40.6639012386117</v>
      </c>
      <c r="S33" s="9">
        <f t="shared" si="7"/>
        <v>46.640738603288341</v>
      </c>
      <c r="T33" s="73"/>
      <c r="U33" s="9">
        <v>100.611025672133</v>
      </c>
      <c r="V33" s="9">
        <v>3.87588963866521</v>
      </c>
      <c r="W33" s="9">
        <v>5.0710617754096496</v>
      </c>
      <c r="X33" s="9">
        <v>4.6957074673106902</v>
      </c>
      <c r="Y33" s="9">
        <v>6.3136983755308203</v>
      </c>
      <c r="Z33" s="9">
        <v>279.99243097051669</v>
      </c>
      <c r="AA33" s="73"/>
      <c r="AB33" s="9">
        <v>2.8640437938803328E-2</v>
      </c>
      <c r="AC33" s="9">
        <v>2.3063355502464602</v>
      </c>
    </row>
    <row r="34" spans="1:29" ht="15" x14ac:dyDescent="0.2">
      <c r="A34" t="s">
        <v>3</v>
      </c>
      <c r="B34">
        <v>7</v>
      </c>
      <c r="C34" s="9">
        <f t="shared" si="6"/>
        <v>166.6316631691501</v>
      </c>
      <c r="D34" s="9">
        <v>159.92521411937139</v>
      </c>
      <c r="E34" s="9">
        <v>0.77801159439901901</v>
      </c>
      <c r="F34" s="73"/>
      <c r="G34" s="9">
        <v>157.204072584899</v>
      </c>
      <c r="H34" s="9">
        <v>3.9402125887338402</v>
      </c>
      <c r="I34" s="9">
        <v>26.039617611900798</v>
      </c>
      <c r="J34" s="9">
        <v>10.8537498695094</v>
      </c>
      <c r="K34" s="9">
        <v>29.29106813657631</v>
      </c>
      <c r="L34" s="9">
        <v>0.65126321921077601</v>
      </c>
      <c r="M34" s="9">
        <v>0.88301740071859702</v>
      </c>
      <c r="N34" s="59">
        <v>159.91338584799715</v>
      </c>
      <c r="O34" s="73"/>
      <c r="P34" s="9">
        <v>4.2706993300909097</v>
      </c>
      <c r="Q34" s="9">
        <v>50.901832936105002</v>
      </c>
      <c r="R34" s="9">
        <v>25.8205477029103</v>
      </c>
      <c r="S34" s="9">
        <f t="shared" si="7"/>
        <v>46.797831780866865</v>
      </c>
      <c r="T34" s="73"/>
      <c r="U34" s="9">
        <v>46.351012228565899</v>
      </c>
      <c r="V34" s="9">
        <v>1.61999905002703</v>
      </c>
      <c r="W34" s="9">
        <v>0.32044321123804598</v>
      </c>
      <c r="X34" s="9">
        <v>5.5007619033565414</v>
      </c>
      <c r="Y34" s="9">
        <v>9.0056145177410496</v>
      </c>
      <c r="Z34" s="9">
        <v>206.43985196362658</v>
      </c>
      <c r="AA34" s="73"/>
      <c r="AB34" s="9">
        <v>1.6189002729737188E-2</v>
      </c>
      <c r="AC34" s="9">
        <v>1.8584057447632063</v>
      </c>
    </row>
    <row r="35" spans="1:29" ht="15" x14ac:dyDescent="0.2">
      <c r="A35" s="74" t="s">
        <v>3</v>
      </c>
      <c r="B35" s="74">
        <v>14</v>
      </c>
      <c r="C35" s="75">
        <f t="shared" si="6"/>
        <v>188.60002978119562</v>
      </c>
      <c r="D35" s="75">
        <v>184.2457704716671</v>
      </c>
      <c r="E35" s="75">
        <v>2.45266863003391</v>
      </c>
      <c r="F35" s="76"/>
      <c r="G35" s="75">
        <v>180.92951214780001</v>
      </c>
      <c r="H35" s="75">
        <v>5.1402794005043804</v>
      </c>
      <c r="I35" s="75">
        <v>29.313380256054799</v>
      </c>
      <c r="J35" s="75">
        <v>14.4188357659499</v>
      </c>
      <c r="K35" s="75">
        <v>34.247145518166882</v>
      </c>
      <c r="L35" s="75">
        <v>0.51183336221829101</v>
      </c>
      <c r="M35" s="75">
        <v>0.53779626201518305</v>
      </c>
      <c r="N35" s="77">
        <v>184.14371165042138</v>
      </c>
      <c r="O35" s="76"/>
      <c r="P35" s="75">
        <v>10.428658152312799</v>
      </c>
      <c r="Q35" s="75">
        <v>38.208836067508102</v>
      </c>
      <c r="R35" s="75">
        <v>28.498253020738801</v>
      </c>
      <c r="S35" s="75">
        <f t="shared" si="7"/>
        <v>40.292273412772801</v>
      </c>
      <c r="T35" s="76"/>
      <c r="U35" s="75">
        <v>59.908053354149999</v>
      </c>
      <c r="V35" s="75">
        <v>3.7478677036388901</v>
      </c>
      <c r="W35" s="75">
        <v>5.5644143229092196</v>
      </c>
      <c r="X35" s="75">
        <v>2.7809175162392101</v>
      </c>
      <c r="Y35" s="75">
        <v>13.437937791144099</v>
      </c>
      <c r="Z35" s="75">
        <v>248.40767430873262</v>
      </c>
      <c r="AA35" s="76"/>
      <c r="AB35" s="9">
        <v>1.5316119822700454E-2</v>
      </c>
      <c r="AC35" s="9">
        <v>1.4266928223744069</v>
      </c>
    </row>
    <row r="36" spans="1:29" ht="15" x14ac:dyDescent="0.2">
      <c r="A36" s="68" t="s">
        <v>4</v>
      </c>
      <c r="B36" s="69">
        <v>0</v>
      </c>
      <c r="C36" s="70">
        <f t="shared" si="6"/>
        <v>47.940734912921123</v>
      </c>
      <c r="D36" s="70">
        <v>18.740268419936559</v>
      </c>
      <c r="E36" s="70">
        <v>0.25460251117816701</v>
      </c>
      <c r="F36" s="71"/>
      <c r="G36" s="70">
        <v>16.147712099763702</v>
      </c>
      <c r="H36" s="70">
        <v>4.1015142677692502</v>
      </c>
      <c r="I36" s="70">
        <v>4.1008349348014503</v>
      </c>
      <c r="J36" s="70">
        <v>1.79379645288046</v>
      </c>
      <c r="K36" s="70">
        <v>9.3447434438679728</v>
      </c>
      <c r="L36" s="70">
        <v>1.1855084973185701</v>
      </c>
      <c r="M36" s="70">
        <v>1.14640905597632</v>
      </c>
      <c r="N36" s="72">
        <v>18.72945595070523</v>
      </c>
      <c r="O36" s="71"/>
      <c r="P36" s="70">
        <v>5.1666668286123203</v>
      </c>
      <c r="Q36" s="70">
        <v>53.530271920569398</v>
      </c>
      <c r="R36" s="70">
        <v>3.8913910421120699</v>
      </c>
      <c r="S36" s="70">
        <f t="shared" si="7"/>
        <v>44.126141951678747</v>
      </c>
      <c r="T36" s="71"/>
      <c r="U36" s="70">
        <v>234.24240055738801</v>
      </c>
      <c r="V36" s="70">
        <v>15.2497940861636</v>
      </c>
      <c r="W36" s="70">
        <v>23.563287590548601</v>
      </c>
      <c r="X36" s="70">
        <v>23.133908200272899</v>
      </c>
      <c r="Y36" s="70">
        <v>39.9395812929233</v>
      </c>
      <c r="Z36" s="70">
        <v>478.60718354833307</v>
      </c>
      <c r="AA36" s="71"/>
      <c r="AB36" s="70">
        <v>1.0608437965756959E-2</v>
      </c>
      <c r="AC36" s="70">
        <v>2.0184640124704627</v>
      </c>
    </row>
    <row r="37" spans="1:29" ht="15" x14ac:dyDescent="0.2">
      <c r="A37" t="s">
        <v>4</v>
      </c>
      <c r="B37">
        <v>1</v>
      </c>
      <c r="C37" s="9">
        <f t="shared" si="6"/>
        <v>47.697666539122217</v>
      </c>
      <c r="D37" s="9">
        <v>29.55479844190458</v>
      </c>
      <c r="E37" s="9">
        <v>0.56454275276496402</v>
      </c>
      <c r="F37" s="73"/>
      <c r="G37" s="9">
        <v>6.8449012969998302</v>
      </c>
      <c r="H37" s="9">
        <v>9.9866332570672594</v>
      </c>
      <c r="I37" s="9">
        <v>16.3267247825077</v>
      </c>
      <c r="J37" s="9">
        <v>12.411942506197599</v>
      </c>
      <c r="K37" s="9">
        <v>28.627777317590571</v>
      </c>
      <c r="L37" s="9">
        <v>1.60347108273502</v>
      </c>
      <c r="M37" s="9">
        <v>1.5876886562211501</v>
      </c>
      <c r="N37" s="59">
        <v>29.521080310406731</v>
      </c>
      <c r="O37" s="73"/>
      <c r="P37" s="9">
        <v>8.9631134307558007</v>
      </c>
      <c r="Q37" s="9">
        <v>13.7303878339462</v>
      </c>
      <c r="R37" s="9">
        <v>42.347872082007498</v>
      </c>
      <c r="S37" s="9">
        <f t="shared" si="7"/>
        <v>37.437698678413625</v>
      </c>
      <c r="T37" s="73"/>
      <c r="U37" s="9">
        <v>29.439630402346001</v>
      </c>
      <c r="V37" s="9">
        <v>9.2647924167663795</v>
      </c>
      <c r="W37" s="9">
        <v>2.5527648450994</v>
      </c>
      <c r="X37" s="9">
        <v>5.9397715004020997</v>
      </c>
      <c r="Y37" s="9">
        <v>2.2643292072794599</v>
      </c>
      <c r="Z37" s="9">
        <v>349.56953408548645</v>
      </c>
      <c r="AA37" s="73"/>
      <c r="AB37" s="9">
        <v>2.5804115143311768E-2</v>
      </c>
      <c r="AC37" s="9">
        <v>0.73077356252938142</v>
      </c>
    </row>
    <row r="38" spans="1:29" ht="15" x14ac:dyDescent="0.2">
      <c r="A38" t="s">
        <v>4</v>
      </c>
      <c r="B38">
        <v>3</v>
      </c>
      <c r="C38" s="9">
        <f t="shared" si="6"/>
        <v>83.092612889200367</v>
      </c>
      <c r="D38" s="9">
        <v>75.779004869903346</v>
      </c>
      <c r="E38" s="9">
        <v>0.57825051832012297</v>
      </c>
      <c r="F38" s="73"/>
      <c r="G38" s="9">
        <v>28.427695529850698</v>
      </c>
      <c r="H38" s="9">
        <v>26.711641592453802</v>
      </c>
      <c r="I38" s="9">
        <v>31.096041110849701</v>
      </c>
      <c r="J38" s="9">
        <v>33.256524587906597</v>
      </c>
      <c r="K38" s="9">
        <v>70.192644819015925</v>
      </c>
      <c r="L38" s="9">
        <v>1.6659903389827899</v>
      </c>
      <c r="M38" s="9">
        <v>1.56555423084792</v>
      </c>
      <c r="N38" s="59">
        <v>75.765214601990849</v>
      </c>
      <c r="O38" s="73"/>
      <c r="P38" s="9">
        <v>6.6069342475874304</v>
      </c>
      <c r="Q38" s="9">
        <v>14.328272402190599</v>
      </c>
      <c r="R38" s="9">
        <v>38.368090208703599</v>
      </c>
      <c r="S38" s="9">
        <f t="shared" si="7"/>
        <v>34.087017142625911</v>
      </c>
      <c r="T38" s="73"/>
      <c r="U38" s="9">
        <v>87.328530759785593</v>
      </c>
      <c r="V38" s="9">
        <v>4.9717690427523102</v>
      </c>
      <c r="W38" s="9">
        <v>10.814962703369799</v>
      </c>
      <c r="X38" s="9">
        <v>8.2294475126389308</v>
      </c>
      <c r="Y38" s="9">
        <v>7.5355980313729196</v>
      </c>
      <c r="Z38" s="9">
        <v>274.11713059701555</v>
      </c>
      <c r="AA38" s="73"/>
      <c r="AB38" s="9">
        <v>1.6836145877312348E-2</v>
      </c>
      <c r="AC38" s="9">
        <v>0.60916985396722423</v>
      </c>
    </row>
    <row r="39" spans="1:29" ht="15" x14ac:dyDescent="0.2">
      <c r="A39" t="s">
        <v>4</v>
      </c>
      <c r="B39">
        <v>7</v>
      </c>
      <c r="C39" s="9">
        <f t="shared" si="6"/>
        <v>123.19819662048633</v>
      </c>
      <c r="D39" s="9">
        <v>111.16603453529645</v>
      </c>
      <c r="E39" s="9">
        <v>0.62084161717585495</v>
      </c>
      <c r="F39" s="73"/>
      <c r="G39" s="9">
        <v>64.474012351951302</v>
      </c>
      <c r="H39" s="9">
        <v>13.507657748850001</v>
      </c>
      <c r="I39" s="9">
        <v>84.679820318566598</v>
      </c>
      <c r="J39" s="9">
        <v>17.220212605743999</v>
      </c>
      <c r="K39" s="9">
        <v>90.537478222071215</v>
      </c>
      <c r="L39" s="9">
        <v>1.16900888397039</v>
      </c>
      <c r="M39" s="9">
        <v>0.42236713913587998</v>
      </c>
      <c r="N39" s="59">
        <v>111.15519874186099</v>
      </c>
      <c r="O39" s="73"/>
      <c r="P39" s="9">
        <v>1.9211845260493901</v>
      </c>
      <c r="Q39" s="9">
        <v>36.904897701088103</v>
      </c>
      <c r="R39" s="9">
        <v>53.500978729864897</v>
      </c>
      <c r="S39" s="9">
        <f t="shared" si="7"/>
        <v>53.102809871392758</v>
      </c>
      <c r="T39" s="73"/>
      <c r="U39" s="9">
        <v>135.82752375724601</v>
      </c>
      <c r="V39" s="9">
        <v>5.0784910268033103</v>
      </c>
      <c r="W39" s="9">
        <v>1.42772010030856</v>
      </c>
      <c r="X39" s="9">
        <v>7.5975736283589903</v>
      </c>
      <c r="Y39" s="9">
        <v>10.2672540774964</v>
      </c>
      <c r="Z39" s="9">
        <v>258.35988186312335</v>
      </c>
      <c r="AA39" s="73"/>
      <c r="AB39" s="9">
        <v>8.8377174136572857E-3</v>
      </c>
      <c r="AC39" s="9">
        <v>0.7339894187151127</v>
      </c>
    </row>
    <row r="40" spans="1:29" ht="15" x14ac:dyDescent="0.2">
      <c r="A40" s="74" t="s">
        <v>4</v>
      </c>
      <c r="B40" s="74">
        <v>14</v>
      </c>
      <c r="C40" s="75">
        <f t="shared" si="6"/>
        <v>103.43760890379569</v>
      </c>
      <c r="D40" s="75">
        <v>97.302450883862747</v>
      </c>
      <c r="E40" s="75">
        <v>0.67112046356222699</v>
      </c>
      <c r="F40" s="76"/>
      <c r="G40" s="75">
        <v>83.694810228646901</v>
      </c>
      <c r="H40" s="75">
        <v>6.7354596116041199</v>
      </c>
      <c r="I40" s="75">
        <v>45.1018232085992</v>
      </c>
      <c r="J40" s="75">
        <v>15.518870956520299</v>
      </c>
      <c r="K40" s="75">
        <v>49.56284371606484</v>
      </c>
      <c r="L40" s="75">
        <v>1.29560044264701</v>
      </c>
      <c r="M40" s="75">
        <v>1.40592117077259</v>
      </c>
      <c r="N40" s="77">
        <v>97.287984516474069</v>
      </c>
      <c r="O40" s="76"/>
      <c r="P40" s="75">
        <v>4.3602195485675104</v>
      </c>
      <c r="Q40" s="75">
        <v>39.358571336459399</v>
      </c>
      <c r="R40" s="75">
        <v>16.4238720214626</v>
      </c>
      <c r="S40" s="75">
        <f t="shared" si="7"/>
        <v>35.093759954272123</v>
      </c>
      <c r="T40" s="76"/>
      <c r="U40" s="75">
        <v>9.4748807752000008</v>
      </c>
      <c r="V40" s="75">
        <v>15.8072115314857</v>
      </c>
      <c r="W40" s="75">
        <v>3.01443098897201</v>
      </c>
      <c r="X40" s="75">
        <v>7.6363194475642402</v>
      </c>
      <c r="Y40" s="75">
        <v>11.5461392406205</v>
      </c>
      <c r="Z40" s="75">
        <v>331.0961871551998</v>
      </c>
      <c r="AA40" s="76"/>
      <c r="AB40" s="9">
        <v>5.4419445184007214E-3</v>
      </c>
      <c r="AC40" s="9">
        <v>0.62886332981334514</v>
      </c>
    </row>
    <row r="41" spans="1:29" ht="15" x14ac:dyDescent="0.2">
      <c r="A41" t="s">
        <v>5</v>
      </c>
      <c r="B41" s="5">
        <v>0</v>
      </c>
      <c r="C41" s="59">
        <f t="shared" si="6"/>
        <v>81.703651008210301</v>
      </c>
      <c r="D41" s="59">
        <v>15.947134830399397</v>
      </c>
      <c r="E41" s="59">
        <v>0.21328031506530301</v>
      </c>
      <c r="F41" s="73"/>
      <c r="G41" s="59">
        <v>10.135372583048101</v>
      </c>
      <c r="H41" s="59">
        <v>2.2714875038292202</v>
      </c>
      <c r="I41" s="59">
        <v>10.781529382178199</v>
      </c>
      <c r="J41" s="59">
        <v>3.50300531765637</v>
      </c>
      <c r="K41" s="59">
        <v>12.21274105164397</v>
      </c>
      <c r="L41" s="59">
        <v>1.20424464198262</v>
      </c>
      <c r="M41" s="59">
        <v>0.83652834352221495</v>
      </c>
      <c r="N41" s="59">
        <v>15.938218414207181</v>
      </c>
      <c r="O41" s="73"/>
      <c r="P41" s="9">
        <v>7.3843853824123196</v>
      </c>
      <c r="Q41" s="9">
        <v>97.5539472298763</v>
      </c>
      <c r="R41" s="9">
        <v>5.7616730916689098</v>
      </c>
      <c r="S41" s="9">
        <f t="shared" si="7"/>
        <v>80.132237450182842</v>
      </c>
      <c r="T41" s="73"/>
      <c r="U41" s="9">
        <v>236.911960894836</v>
      </c>
      <c r="V41" s="9">
        <v>12.7433157527781</v>
      </c>
      <c r="W41" s="9">
        <v>8.6948895843539393</v>
      </c>
      <c r="X41" s="9">
        <v>2.28766065334296</v>
      </c>
      <c r="Y41" s="9">
        <v>65.882359145712698</v>
      </c>
      <c r="Z41" s="9">
        <v>234.9917174540212</v>
      </c>
      <c r="AA41" s="73"/>
      <c r="AB41" s="70">
        <v>8.8866797943876249E-3</v>
      </c>
      <c r="AC41" s="70">
        <v>1.2669215728810126</v>
      </c>
    </row>
    <row r="42" spans="1:29" ht="15" x14ac:dyDescent="0.2">
      <c r="A42" t="s">
        <v>5</v>
      </c>
      <c r="B42" s="5">
        <v>1</v>
      </c>
      <c r="C42" s="59">
        <f t="shared" si="6"/>
        <v>57.629477714382844</v>
      </c>
      <c r="D42" s="59">
        <v>51.763515995962138</v>
      </c>
      <c r="E42" s="59">
        <v>0.76388134352686099</v>
      </c>
      <c r="F42" s="73"/>
      <c r="G42" s="59">
        <v>17.036963436323699</v>
      </c>
      <c r="H42" s="59">
        <v>3.8141458732309501</v>
      </c>
      <c r="I42" s="59">
        <v>40.209288338897302</v>
      </c>
      <c r="J42" s="59">
        <v>26.622937464610899</v>
      </c>
      <c r="K42" s="59">
        <v>48.823749373991177</v>
      </c>
      <c r="L42" s="59">
        <v>0.89296308929339296</v>
      </c>
      <c r="M42" s="59">
        <v>1.0003060540525699</v>
      </c>
      <c r="N42" s="59">
        <v>51.728276806264773</v>
      </c>
      <c r="O42" s="73"/>
      <c r="P42" s="9">
        <v>0.835671933461687</v>
      </c>
      <c r="Q42" s="9">
        <v>4.6376712526872996</v>
      </c>
      <c r="R42" s="9">
        <v>30.6592099381885</v>
      </c>
      <c r="S42" s="9">
        <f t="shared" si="7"/>
        <v>25.331701746395193</v>
      </c>
      <c r="T42" s="73"/>
      <c r="U42" s="9">
        <v>164.71683963504</v>
      </c>
      <c r="V42" s="9">
        <v>10.0214397639252</v>
      </c>
      <c r="W42" s="9">
        <v>4.40722972524242</v>
      </c>
      <c r="X42" s="9">
        <v>5.9254737155953396</v>
      </c>
      <c r="Y42" s="9">
        <v>21.432607421294001</v>
      </c>
      <c r="Z42" s="9">
        <v>281.20368069793091</v>
      </c>
      <c r="AA42" s="73"/>
      <c r="AB42" s="9">
        <v>3.3045717484528718E-2</v>
      </c>
      <c r="AC42" s="9">
        <v>0.82599256424870793</v>
      </c>
    </row>
    <row r="43" spans="1:29" ht="15" x14ac:dyDescent="0.2">
      <c r="A43" t="s">
        <v>5</v>
      </c>
      <c r="B43" s="5">
        <v>3</v>
      </c>
      <c r="C43" s="59">
        <f t="shared" si="6"/>
        <v>122.96811568007119</v>
      </c>
      <c r="D43" s="59">
        <v>116.61435410358432</v>
      </c>
      <c r="E43" s="59">
        <v>0.63270811786752401</v>
      </c>
      <c r="F43" s="73"/>
      <c r="G43" s="59">
        <v>70.020560971750697</v>
      </c>
      <c r="H43" s="59">
        <v>14.065456948622201</v>
      </c>
      <c r="I43" s="59">
        <v>81.092196189006998</v>
      </c>
      <c r="J43" s="59">
        <v>36.394581476182999</v>
      </c>
      <c r="K43" s="59">
        <v>93.230135472802473</v>
      </c>
      <c r="L43" s="59">
        <v>0.41716701557910602</v>
      </c>
      <c r="M43" s="59">
        <v>1.22247222316472</v>
      </c>
      <c r="N43" s="59">
        <v>116.60362595447474</v>
      </c>
      <c r="O43" s="73"/>
      <c r="P43" s="9">
        <v>7.6089404479581004</v>
      </c>
      <c r="Q43" s="9">
        <v>37.929277520086202</v>
      </c>
      <c r="R43" s="9">
        <v>27.5299978398156</v>
      </c>
      <c r="S43" s="9">
        <f t="shared" si="7"/>
        <v>39.016020951798993</v>
      </c>
      <c r="T43" s="73"/>
      <c r="U43" s="9">
        <v>65.567943983685296</v>
      </c>
      <c r="V43" s="9">
        <v>4.5807212209717303</v>
      </c>
      <c r="W43" s="9">
        <v>4.2699196443938403</v>
      </c>
      <c r="X43" s="9">
        <v>4.15420902740654</v>
      </c>
      <c r="Y43" s="9">
        <v>27.4516345523392</v>
      </c>
      <c r="Z43" s="9">
        <v>301.35648785535318</v>
      </c>
      <c r="AA43" s="73"/>
      <c r="AB43" s="9">
        <v>2.0664254200212111E-2</v>
      </c>
      <c r="AC43" s="9">
        <v>1.5013213338140312</v>
      </c>
    </row>
    <row r="44" spans="1:29" ht="15" x14ac:dyDescent="0.2">
      <c r="A44" t="s">
        <v>5</v>
      </c>
      <c r="B44" s="5">
        <v>7</v>
      </c>
      <c r="C44" s="59">
        <f t="shared" si="6"/>
        <v>101.50443038211006</v>
      </c>
      <c r="D44" s="59">
        <v>94.412937573695856</v>
      </c>
      <c r="E44" s="59">
        <v>3.7950514355374199</v>
      </c>
      <c r="F44" s="73"/>
      <c r="G44" s="59">
        <v>62.7707902965249</v>
      </c>
      <c r="H44" s="59">
        <v>9.9811776600885906</v>
      </c>
      <c r="I44" s="59">
        <v>65.063355171080303</v>
      </c>
      <c r="J44" s="59">
        <v>15.8485696746322</v>
      </c>
      <c r="K44" s="59">
        <v>69.8778432464742</v>
      </c>
      <c r="L44" s="59">
        <v>0.43535267727510901</v>
      </c>
      <c r="M44" s="59">
        <v>0.71628337410257203</v>
      </c>
      <c r="N44" s="59">
        <v>93.935018417280091</v>
      </c>
      <c r="O44" s="73"/>
      <c r="P44" s="9">
        <v>8.3309829117193406</v>
      </c>
      <c r="Q44" s="9">
        <v>27.877926124087601</v>
      </c>
      <c r="R44" s="9">
        <v>34.680444481868001</v>
      </c>
      <c r="S44" s="9">
        <f t="shared" si="7"/>
        <v>37.273940037270492</v>
      </c>
      <c r="T44" s="73"/>
      <c r="U44" s="9">
        <v>90.623279189852795</v>
      </c>
      <c r="V44" s="9">
        <v>11.0493746902797</v>
      </c>
      <c r="W44" s="9">
        <v>1.2227353651859001</v>
      </c>
      <c r="X44" s="9">
        <v>1.69454429171771</v>
      </c>
      <c r="Y44" s="9">
        <v>9.6766578358084594</v>
      </c>
      <c r="Z44" s="9">
        <v>315.27637455378016</v>
      </c>
      <c r="AA44" s="73"/>
      <c r="AB44" s="9">
        <v>4.0077419328298648E-2</v>
      </c>
      <c r="AC44" s="9">
        <v>0.97955727322316877</v>
      </c>
    </row>
    <row r="45" spans="1:29" ht="15" x14ac:dyDescent="0.2">
      <c r="A45" s="74" t="s">
        <v>5</v>
      </c>
      <c r="B45" s="38">
        <v>14</v>
      </c>
      <c r="C45" s="77">
        <f t="shared" si="6"/>
        <v>102.64177441886908</v>
      </c>
      <c r="D45" s="77">
        <v>99.57656032741734</v>
      </c>
      <c r="E45" s="77">
        <v>3.52157609047909</v>
      </c>
      <c r="F45" s="76"/>
      <c r="G45" s="77">
        <v>96.238148419323295</v>
      </c>
      <c r="H45" s="77">
        <v>5.5665985916943903</v>
      </c>
      <c r="I45" s="77">
        <v>20.462459721925601</v>
      </c>
      <c r="J45" s="77">
        <v>5.5288728479777802</v>
      </c>
      <c r="K45" s="77">
        <v>23.942196481625267</v>
      </c>
      <c r="L45" s="77">
        <v>0.133061691599661</v>
      </c>
      <c r="M45" s="77">
        <v>1.7188118498257901</v>
      </c>
      <c r="N45" s="77">
        <v>99.186601933594446</v>
      </c>
      <c r="O45" s="76"/>
      <c r="P45" s="75">
        <v>7.80256059716955</v>
      </c>
      <c r="Q45" s="75">
        <v>20.348428767220799</v>
      </c>
      <c r="R45" s="75">
        <v>20.600612920928398</v>
      </c>
      <c r="S45" s="75">
        <f t="shared" si="7"/>
        <v>24.896636102377837</v>
      </c>
      <c r="T45" s="76"/>
      <c r="U45" s="75">
        <v>83.518312255378902</v>
      </c>
      <c r="V45" s="75">
        <v>1.25847327727747</v>
      </c>
      <c r="W45" s="75">
        <v>5.8356328410468903</v>
      </c>
      <c r="X45" s="75">
        <v>3.9583075234962699</v>
      </c>
      <c r="Y45" s="75">
        <v>18.3514708170412</v>
      </c>
      <c r="Z45" s="75">
        <v>336.27913543980588</v>
      </c>
      <c r="AA45" s="76"/>
      <c r="AB45" s="9">
        <v>3.0816961984499763E-2</v>
      </c>
      <c r="AC45" s="9">
        <v>0.68392710342246832</v>
      </c>
    </row>
    <row r="46" spans="1:29" ht="15" x14ac:dyDescent="0.2">
      <c r="A46" s="68" t="s">
        <v>6</v>
      </c>
      <c r="B46" s="69">
        <v>0</v>
      </c>
      <c r="C46" s="70">
        <f t="shared" si="6"/>
        <v>44.161921750716317</v>
      </c>
      <c r="D46" s="70">
        <v>27.788380160037018</v>
      </c>
      <c r="E46" s="70">
        <v>0.56929699720909899</v>
      </c>
      <c r="F46" s="71"/>
      <c r="G46" s="70">
        <v>22.783781084290801</v>
      </c>
      <c r="H46" s="70">
        <v>6.0687791015552204</v>
      </c>
      <c r="I46" s="70">
        <v>9.7909965921913997</v>
      </c>
      <c r="J46" s="70">
        <v>2.1620527328888599</v>
      </c>
      <c r="K46" s="70">
        <v>15.743519473802207</v>
      </c>
      <c r="L46" s="70">
        <v>1.0684560214502901</v>
      </c>
      <c r="M46" s="70">
        <v>1.43797376058924</v>
      </c>
      <c r="N46" s="72">
        <v>27.751908992442182</v>
      </c>
      <c r="O46" s="71"/>
      <c r="P46" s="70">
        <v>3.8697022677140098</v>
      </c>
      <c r="Q46" s="70">
        <v>40.059294159153502</v>
      </c>
      <c r="R46" s="70">
        <v>11.828480426739601</v>
      </c>
      <c r="S46" s="70">
        <f t="shared" si="7"/>
        <v>34.323188383331349</v>
      </c>
      <c r="T46" s="71"/>
      <c r="U46" s="70">
        <v>281.42778861278703</v>
      </c>
      <c r="V46" s="70">
        <v>5.2091900060090603</v>
      </c>
      <c r="W46" s="70">
        <v>9.7191603494442003</v>
      </c>
      <c r="X46" s="70">
        <v>19.048918433113101</v>
      </c>
      <c r="Y46" s="70">
        <v>144.09238175906199</v>
      </c>
      <c r="Z46" s="70">
        <v>550.48243083234536</v>
      </c>
      <c r="AA46" s="71"/>
      <c r="AB46" s="70">
        <v>2.3720708217045791E-2</v>
      </c>
      <c r="AC46" s="70">
        <v>2.8479726355363502</v>
      </c>
    </row>
    <row r="47" spans="1:29" ht="15" x14ac:dyDescent="0.2">
      <c r="A47" t="s">
        <v>6</v>
      </c>
      <c r="B47">
        <v>1</v>
      </c>
      <c r="C47" s="9">
        <f t="shared" si="6"/>
        <v>63.038114150612898</v>
      </c>
      <c r="D47" s="9">
        <v>42.149265202356204</v>
      </c>
      <c r="E47" s="9">
        <v>0.46377967008685</v>
      </c>
      <c r="F47" s="73"/>
      <c r="G47" s="9">
        <v>14.080665355860599</v>
      </c>
      <c r="H47" s="9">
        <v>7.4167004346617498</v>
      </c>
      <c r="I47" s="9">
        <v>34.507202064330201</v>
      </c>
      <c r="J47" s="9">
        <v>12.863315053576899</v>
      </c>
      <c r="K47" s="9">
        <v>39.701909901491383</v>
      </c>
      <c r="L47" s="9">
        <v>0.64707747101089597</v>
      </c>
      <c r="M47" s="9">
        <v>0.53920197076936205</v>
      </c>
      <c r="N47" s="59">
        <v>42.133315021591216</v>
      </c>
      <c r="O47" s="73"/>
      <c r="P47" s="9">
        <v>6.0895768034500204</v>
      </c>
      <c r="Q47" s="9">
        <v>35.470074644359002</v>
      </c>
      <c r="R47" s="9">
        <v>44.5209423092846</v>
      </c>
      <c r="S47" s="9">
        <f t="shared" si="7"/>
        <v>46.874761637443527</v>
      </c>
      <c r="T47" s="73"/>
      <c r="U47" s="9">
        <v>80.045392486368101</v>
      </c>
      <c r="V47" s="9">
        <v>10.946884486914101</v>
      </c>
      <c r="W47" s="9">
        <v>4.1494774403018404</v>
      </c>
      <c r="X47" s="9">
        <v>4.4079414821649303</v>
      </c>
      <c r="Y47" s="9">
        <v>4.1168042324380103</v>
      </c>
      <c r="Z47" s="9">
        <v>440.63178435997168</v>
      </c>
      <c r="AA47" s="73"/>
      <c r="AB47" s="9">
        <v>3.0595667739155476E-2</v>
      </c>
      <c r="AC47" s="9">
        <v>1.1159869023653803</v>
      </c>
    </row>
    <row r="48" spans="1:29" ht="15" x14ac:dyDescent="0.2">
      <c r="A48" t="s">
        <v>6</v>
      </c>
      <c r="B48">
        <v>3</v>
      </c>
      <c r="C48" s="9">
        <f t="shared" si="6"/>
        <v>100.50896031426835</v>
      </c>
      <c r="D48" s="9">
        <v>94.043567235138724</v>
      </c>
      <c r="E48" s="9">
        <v>0.36312786466892799</v>
      </c>
      <c r="F48" s="73"/>
      <c r="G48" s="9">
        <v>35.170091727347803</v>
      </c>
      <c r="H48" s="9">
        <v>13.773642639071801</v>
      </c>
      <c r="I48" s="9">
        <v>71.847725211667594</v>
      </c>
      <c r="J48" s="9">
        <v>41.005893690839699</v>
      </c>
      <c r="K48" s="9">
        <v>87.191925438489832</v>
      </c>
      <c r="L48" s="9">
        <v>1.4663927499024201</v>
      </c>
      <c r="M48" s="9">
        <v>1.36047061480395</v>
      </c>
      <c r="N48" s="59">
        <v>94.039185458892291</v>
      </c>
      <c r="O48" s="73"/>
      <c r="P48" s="9">
        <v>14.0633726151812</v>
      </c>
      <c r="Q48" s="9">
        <v>10.232434619688799</v>
      </c>
      <c r="R48" s="9">
        <v>38.541113833169398</v>
      </c>
      <c r="S48" s="9">
        <f t="shared" si="7"/>
        <v>35.466301825043914</v>
      </c>
      <c r="T48" s="73"/>
      <c r="U48" s="9">
        <v>41.841626578626503</v>
      </c>
      <c r="V48" s="9">
        <v>7.7217388540409999</v>
      </c>
      <c r="W48" s="9">
        <v>4.5729607839616104</v>
      </c>
      <c r="X48" s="9">
        <v>4.8985893169971604</v>
      </c>
      <c r="Y48" s="9">
        <v>8.6830403890717598</v>
      </c>
      <c r="Z48" s="9">
        <v>279.011445834661</v>
      </c>
      <c r="AA48" s="73"/>
      <c r="AB48" s="9">
        <v>1.2271406828790037E-2</v>
      </c>
      <c r="AC48" s="9">
        <v>0.78925083395260021</v>
      </c>
    </row>
    <row r="49" spans="1:29" ht="15" x14ac:dyDescent="0.2">
      <c r="A49" t="s">
        <v>6</v>
      </c>
      <c r="B49">
        <v>7</v>
      </c>
      <c r="C49" s="9">
        <f t="shared" si="6"/>
        <v>46.736221399852489</v>
      </c>
      <c r="D49" s="9">
        <v>28.367335358421613</v>
      </c>
      <c r="E49" s="9">
        <v>0.43191187398650499</v>
      </c>
      <c r="F49" s="73"/>
      <c r="G49" s="9">
        <v>12.372199276030701</v>
      </c>
      <c r="H49" s="9">
        <v>1.3699653867114701</v>
      </c>
      <c r="I49" s="9">
        <v>4.0776375478610198</v>
      </c>
      <c r="J49" s="9">
        <v>24.965890650650302</v>
      </c>
      <c r="K49" s="9">
        <v>25.444646678527572</v>
      </c>
      <c r="L49" s="9">
        <v>1.6225833437032</v>
      </c>
      <c r="M49" s="9">
        <v>0.63691046537902996</v>
      </c>
      <c r="N49" s="59">
        <v>28.346777438874621</v>
      </c>
      <c r="O49" s="73"/>
      <c r="P49" s="9">
        <v>7.39169320735631</v>
      </c>
      <c r="Q49" s="9">
        <v>43.796683576865099</v>
      </c>
      <c r="R49" s="9">
        <v>8.3215279882211206</v>
      </c>
      <c r="S49" s="9">
        <f t="shared" si="7"/>
        <v>37.142545354335539</v>
      </c>
      <c r="T49" s="73"/>
      <c r="U49" s="9">
        <v>58.674842173017403</v>
      </c>
      <c r="V49" s="9">
        <v>3.7508796514554898</v>
      </c>
      <c r="W49" s="9">
        <v>1.3282592766764301</v>
      </c>
      <c r="X49" s="9">
        <v>0.83155364897490502</v>
      </c>
      <c r="Y49" s="9">
        <v>17.254821522144301</v>
      </c>
      <c r="Z49" s="9">
        <v>278.70030120918221</v>
      </c>
      <c r="AA49" s="73"/>
      <c r="AB49" s="9">
        <v>5.8778963105798818E-3</v>
      </c>
      <c r="AC49" s="9">
        <v>0.38836242892106448</v>
      </c>
    </row>
    <row r="50" spans="1:29" ht="15" x14ac:dyDescent="0.2">
      <c r="A50" s="74" t="s">
        <v>6</v>
      </c>
      <c r="B50" s="74">
        <v>14</v>
      </c>
      <c r="C50" s="75">
        <f t="shared" si="6"/>
        <v>77.755574835234157</v>
      </c>
      <c r="D50" s="75">
        <v>54.226799637688003</v>
      </c>
      <c r="E50" s="75">
        <v>0.694471244429267</v>
      </c>
      <c r="F50" s="76"/>
      <c r="G50" s="75">
        <v>32.450690814492397</v>
      </c>
      <c r="H50" s="75">
        <v>9.4024958725865702</v>
      </c>
      <c r="I50" s="75">
        <v>35.864609208793098</v>
      </c>
      <c r="J50" s="75">
        <v>15.5123383991472</v>
      </c>
      <c r="K50" s="75">
        <v>43.365084467173972</v>
      </c>
      <c r="L50" s="75">
        <v>1.64386214003132</v>
      </c>
      <c r="M50" s="75">
        <v>1.11862263263691</v>
      </c>
      <c r="N50" s="77">
        <v>54.198998925373061</v>
      </c>
      <c r="O50" s="76"/>
      <c r="P50" s="75">
        <v>0.16505021728889199</v>
      </c>
      <c r="Q50" s="75">
        <v>52.387330063077798</v>
      </c>
      <c r="R50" s="75">
        <v>43.744739283923202</v>
      </c>
      <c r="S50" s="75">
        <f t="shared" si="7"/>
        <v>55.725968982259424</v>
      </c>
      <c r="T50" s="76"/>
      <c r="U50" s="75">
        <v>29.060192547023998</v>
      </c>
      <c r="V50" s="75">
        <v>7.1362413139005403</v>
      </c>
      <c r="W50" s="75">
        <v>0.94400351897090395</v>
      </c>
      <c r="X50" s="75">
        <v>9.2252658031473498</v>
      </c>
      <c r="Y50" s="75">
        <v>18.097268170722899</v>
      </c>
      <c r="Z50" s="75">
        <v>386.52486244520321</v>
      </c>
      <c r="AA50" s="76"/>
      <c r="AB50" s="9">
        <v>4.8680075740043455E-3</v>
      </c>
      <c r="AC50" s="9">
        <v>0.20672154140217436</v>
      </c>
    </row>
    <row r="51" spans="1:29" ht="15" x14ac:dyDescent="0.2">
      <c r="A51" s="78" t="s">
        <v>7</v>
      </c>
      <c r="B51">
        <v>0</v>
      </c>
      <c r="C51" s="9">
        <f t="shared" si="6"/>
        <v>36.298556525932192</v>
      </c>
      <c r="D51" s="9">
        <v>20.314910727279159</v>
      </c>
      <c r="E51" s="9">
        <v>0.427887041701424</v>
      </c>
      <c r="F51" s="73"/>
      <c r="G51" s="9">
        <v>0</v>
      </c>
      <c r="H51" s="9">
        <v>6.4039154767106803</v>
      </c>
      <c r="I51" s="9">
        <v>15.4487590186842</v>
      </c>
      <c r="J51" s="9">
        <v>2.5971361966701498</v>
      </c>
      <c r="K51" s="9">
        <v>20.234866082404622</v>
      </c>
      <c r="L51" s="9">
        <v>0.95034926458110702</v>
      </c>
      <c r="M51" s="9">
        <v>1.0946839758273099</v>
      </c>
      <c r="N51" s="59">
        <v>20.286727239859857</v>
      </c>
      <c r="O51" s="73"/>
      <c r="P51" s="9">
        <v>8.9479674576191197</v>
      </c>
      <c r="Q51" s="9">
        <v>32.9993425998207</v>
      </c>
      <c r="R51" s="9">
        <v>12.1769707874825</v>
      </c>
      <c r="S51" s="9">
        <f t="shared" si="7"/>
        <v>30.081383080054231</v>
      </c>
      <c r="T51" s="73"/>
      <c r="U51" s="9">
        <v>238.99226698863663</v>
      </c>
      <c r="V51" s="9">
        <v>19.0723272802596</v>
      </c>
      <c r="W51" s="9">
        <v>21.1688727291845</v>
      </c>
      <c r="X51" s="9">
        <v>9.4756038017644908</v>
      </c>
      <c r="Y51" s="9">
        <v>85.175636550696396</v>
      </c>
      <c r="Z51" s="9">
        <v>543.58015547374418</v>
      </c>
      <c r="AA51" s="73"/>
      <c r="AB51" s="70">
        <v>1.7828626737559333E-2</v>
      </c>
      <c r="AC51" s="70">
        <v>0</v>
      </c>
    </row>
    <row r="52" spans="1:29" ht="15" x14ac:dyDescent="0.2">
      <c r="A52" t="s">
        <v>7</v>
      </c>
      <c r="B52">
        <v>1</v>
      </c>
      <c r="C52" s="9">
        <f t="shared" si="6"/>
        <v>47.805215137210169</v>
      </c>
      <c r="D52" s="9">
        <v>22.086503284233906</v>
      </c>
      <c r="E52" s="9">
        <v>0.10205340890421701</v>
      </c>
      <c r="F52" s="73"/>
      <c r="G52" s="9">
        <v>0.42768543981805002</v>
      </c>
      <c r="H52" s="9">
        <v>5.3179007621266701</v>
      </c>
      <c r="I52" s="9">
        <v>12.1551056612654</v>
      </c>
      <c r="J52" s="9">
        <v>14.904682625758999</v>
      </c>
      <c r="K52" s="9">
        <v>21.977634810744263</v>
      </c>
      <c r="L52" s="9">
        <v>1.52010697691406</v>
      </c>
      <c r="M52" s="9">
        <v>1.4961491500384601</v>
      </c>
      <c r="N52" s="59">
        <v>22.085029640240332</v>
      </c>
      <c r="O52" s="73"/>
      <c r="P52" s="9">
        <v>10.9434900584325</v>
      </c>
      <c r="Q52" s="9">
        <v>9.9038830685588604</v>
      </c>
      <c r="R52" s="9">
        <v>49.178863230675702</v>
      </c>
      <c r="S52" s="9">
        <f t="shared" si="7"/>
        <v>42.3972282937278</v>
      </c>
      <c r="T52" s="73"/>
      <c r="U52" s="9">
        <v>131.55266722987099</v>
      </c>
      <c r="V52" s="9">
        <v>9.1541994080391795</v>
      </c>
      <c r="W52" s="9">
        <v>7.2778830525524301</v>
      </c>
      <c r="X52" s="9">
        <v>8.2522755811365194</v>
      </c>
      <c r="Y52" s="9">
        <v>32.088505177980998</v>
      </c>
      <c r="Z52" s="9">
        <v>361.69917668545554</v>
      </c>
      <c r="AA52" s="73"/>
      <c r="AB52" s="9">
        <v>1.8328702953375301E-2</v>
      </c>
      <c r="AC52" s="9">
        <v>1.7820226659085416E-2</v>
      </c>
    </row>
    <row r="53" spans="1:29" ht="15" x14ac:dyDescent="0.2">
      <c r="A53" t="s">
        <v>7</v>
      </c>
      <c r="B53">
        <v>3</v>
      </c>
      <c r="C53" s="9">
        <f t="shared" si="6"/>
        <v>75.589996177155513</v>
      </c>
      <c r="D53" s="9">
        <v>61.812283441525231</v>
      </c>
      <c r="E53" s="9">
        <v>0.34562360262678499</v>
      </c>
      <c r="F53" s="73"/>
      <c r="G53" s="9">
        <v>0.48606716528353</v>
      </c>
      <c r="H53" s="9">
        <v>13.4652026947393</v>
      </c>
      <c r="I53" s="9">
        <v>50.122333162718398</v>
      </c>
      <c r="J53" s="9">
        <v>23.937975192883702</v>
      </c>
      <c r="K53" s="9">
        <v>61.729423069159772</v>
      </c>
      <c r="L53" s="9">
        <v>1.5214193083290699</v>
      </c>
      <c r="M53" s="9">
        <v>2.6342239533469298</v>
      </c>
      <c r="N53" s="59">
        <v>61.806243910212054</v>
      </c>
      <c r="O53" s="73"/>
      <c r="P53" s="9">
        <v>0.82121736207365503</v>
      </c>
      <c r="Q53" s="9">
        <v>25.420672369794399</v>
      </c>
      <c r="R53" s="9">
        <v>46.823194316965498</v>
      </c>
      <c r="S53" s="9">
        <f t="shared" si="7"/>
        <v>43.509644193062876</v>
      </c>
      <c r="T53" s="73"/>
      <c r="U53" s="9">
        <v>67.350415440158898</v>
      </c>
      <c r="V53" s="9">
        <v>12.7892866934019</v>
      </c>
      <c r="W53" s="9">
        <v>11.0644230167144</v>
      </c>
      <c r="X53" s="9">
        <v>2.8933153208128699</v>
      </c>
      <c r="Y53" s="9">
        <v>38.242182989018801</v>
      </c>
      <c r="Z53" s="9">
        <v>321.17555006921555</v>
      </c>
      <c r="AA53" s="73"/>
      <c r="AB53" s="9">
        <v>7.5078249967143393E-3</v>
      </c>
      <c r="AC53" s="9">
        <v>1.3488294253064739E-2</v>
      </c>
    </row>
    <row r="54" spans="1:29" ht="15" x14ac:dyDescent="0.2">
      <c r="A54" t="s">
        <v>7</v>
      </c>
      <c r="B54">
        <v>7</v>
      </c>
      <c r="C54" s="9">
        <f t="shared" si="6"/>
        <v>100.86618526121536</v>
      </c>
      <c r="D54" s="9">
        <v>99.063263965593734</v>
      </c>
      <c r="E54" s="9">
        <v>0.76169644471721298</v>
      </c>
      <c r="F54" s="73"/>
      <c r="G54" s="9">
        <v>0.93027594599917096</v>
      </c>
      <c r="H54" s="9">
        <v>5.1451007592515401</v>
      </c>
      <c r="I54" s="9">
        <v>95.380203662604799</v>
      </c>
      <c r="J54" s="9">
        <v>24.571436688976899</v>
      </c>
      <c r="K54" s="9">
        <v>99.030434710606883</v>
      </c>
      <c r="L54" s="9">
        <v>0.87798560749594501</v>
      </c>
      <c r="M54" s="9">
        <v>1.11393997621637</v>
      </c>
      <c r="N54" s="59">
        <v>99.044960161055442</v>
      </c>
      <c r="O54" s="73"/>
      <c r="P54" s="9">
        <v>10.8986812605679</v>
      </c>
      <c r="Q54" s="9">
        <v>1.4699227852790699</v>
      </c>
      <c r="R54" s="9">
        <v>18.982967092251801</v>
      </c>
      <c r="S54" s="9">
        <f t="shared" si="7"/>
        <v>18.985706772014542</v>
      </c>
      <c r="T54" s="73"/>
      <c r="U54" s="9">
        <v>4.3672100996952397</v>
      </c>
      <c r="V54" s="9">
        <v>9.6703582720628205</v>
      </c>
      <c r="W54" s="9">
        <v>4.3460710681896302</v>
      </c>
      <c r="X54" s="9">
        <v>6.7793697115281502</v>
      </c>
      <c r="Y54" s="9">
        <v>12.5423924100237</v>
      </c>
      <c r="Z54" s="9">
        <v>205.86236969098331</v>
      </c>
      <c r="AA54" s="73"/>
      <c r="AB54" s="9">
        <v>8.7129495128262912E-3</v>
      </c>
      <c r="AC54" s="9">
        <v>1.0933405110795867E-2</v>
      </c>
    </row>
    <row r="55" spans="1:29" ht="15" x14ac:dyDescent="0.2">
      <c r="A55" t="s">
        <v>7</v>
      </c>
      <c r="B55">
        <v>14</v>
      </c>
      <c r="C55" s="9">
        <f t="shared" si="6"/>
        <v>38.279181459277083</v>
      </c>
      <c r="D55" s="9">
        <v>28.102164508439877</v>
      </c>
      <c r="E55" s="9">
        <v>0.34847185655417401</v>
      </c>
      <c r="F55" s="73"/>
      <c r="G55" s="9">
        <v>1.0198540653060999</v>
      </c>
      <c r="H55" s="9">
        <v>12.240673507757601</v>
      </c>
      <c r="I55" s="9">
        <v>13.3804581264069</v>
      </c>
      <c r="J55" s="9">
        <v>1.98811108681698</v>
      </c>
      <c r="K55" s="9">
        <v>27.970083965911293</v>
      </c>
      <c r="L55" s="9">
        <v>1.68644836004356</v>
      </c>
      <c r="M55" s="9">
        <v>1.66219392554248</v>
      </c>
      <c r="N55" s="59">
        <v>28.088657783736362</v>
      </c>
      <c r="O55" s="73"/>
      <c r="P55" s="9">
        <v>3.9706942843926099</v>
      </c>
      <c r="Q55" s="9">
        <v>30.615970832884699</v>
      </c>
      <c r="R55" s="9">
        <v>7.2359405061856599</v>
      </c>
      <c r="S55" s="9">
        <f t="shared" si="7"/>
        <v>25.991615631446322</v>
      </c>
      <c r="T55" s="73"/>
      <c r="U55" s="9">
        <v>50.035153335574499</v>
      </c>
      <c r="V55" s="9">
        <v>6.0257081086786499</v>
      </c>
      <c r="W55" s="9">
        <v>1.3222610781645701</v>
      </c>
      <c r="X55" s="9">
        <v>3.7063144785519699</v>
      </c>
      <c r="Y55" s="9">
        <v>4.3641571258562202</v>
      </c>
      <c r="Z55" s="9">
        <v>433.56271077408474</v>
      </c>
      <c r="AA55" s="73"/>
      <c r="AB55" s="9">
        <v>4.9858576521248392E-3</v>
      </c>
      <c r="AC55" s="9">
        <v>8.2166914399568226E-3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6A7D-17BD-407A-A600-DD81782EF2C9}">
  <sheetPr>
    <tabColor theme="0"/>
  </sheetPr>
  <dimension ref="A1:Y98"/>
  <sheetViews>
    <sheetView zoomScale="70" zoomScaleNormal="70" workbookViewId="0">
      <selection activeCell="A4" sqref="A4:A21"/>
    </sheetView>
  </sheetViews>
  <sheetFormatPr baseColWidth="10" defaultColWidth="8.83203125" defaultRowHeight="14" x14ac:dyDescent="0.15"/>
  <cols>
    <col min="1" max="1" width="36.33203125" style="1" bestFit="1" customWidth="1"/>
    <col min="2" max="2" width="13.5" style="1" bestFit="1" customWidth="1"/>
    <col min="3" max="3" width="38.83203125" style="1" bestFit="1" customWidth="1"/>
    <col min="4" max="4" width="36.83203125" style="1" bestFit="1" customWidth="1"/>
    <col min="5" max="5" width="8.83203125" style="33"/>
    <col min="6" max="6" width="14.1640625" style="1" customWidth="1"/>
    <col min="7" max="7" width="13.5" style="1" bestFit="1" customWidth="1"/>
    <col min="8" max="8" width="38.83203125" style="1" bestFit="1" customWidth="1"/>
    <col min="9" max="9" width="36.83203125" style="1" bestFit="1" customWidth="1"/>
    <col min="10" max="10" width="8.83203125" style="33"/>
    <col min="11" max="11" width="14.1640625" style="1" customWidth="1"/>
    <col min="12" max="12" width="13.5" style="1" bestFit="1" customWidth="1"/>
    <col min="13" max="13" width="38.83203125" style="1" bestFit="1" customWidth="1"/>
    <col min="14" max="14" width="36.83203125" style="1" bestFit="1" customWidth="1"/>
    <col min="15" max="15" width="8.83203125" style="33"/>
    <col min="16" max="16" width="14.1640625" style="1" customWidth="1"/>
    <col min="17" max="17" width="13.5" style="1" bestFit="1" customWidth="1"/>
    <col min="18" max="18" width="38.83203125" style="1" bestFit="1" customWidth="1"/>
    <col min="19" max="19" width="36.83203125" style="1" bestFit="1" customWidth="1"/>
    <col min="20" max="20" width="8.83203125" style="33"/>
    <col min="21" max="21" width="14.1640625" style="1" customWidth="1"/>
    <col min="22" max="22" width="13.5" style="1" bestFit="1" customWidth="1"/>
    <col min="23" max="23" width="38.83203125" style="1" bestFit="1" customWidth="1"/>
    <col min="24" max="24" width="36.83203125" style="1" bestFit="1" customWidth="1"/>
    <col min="25" max="25" width="8.83203125" style="33"/>
    <col min="26" max="16384" width="8.83203125" style="1"/>
  </cols>
  <sheetData>
    <row r="1" spans="1:25" s="33" customFormat="1" x14ac:dyDescent="0.15">
      <c r="A1" s="32" t="s">
        <v>226</v>
      </c>
      <c r="F1" s="32" t="s">
        <v>226</v>
      </c>
      <c r="K1" s="32" t="s">
        <v>226</v>
      </c>
      <c r="P1" s="32" t="s">
        <v>226</v>
      </c>
      <c r="U1" s="32" t="s">
        <v>226</v>
      </c>
    </row>
    <row r="2" spans="1:25" x14ac:dyDescent="0.15">
      <c r="A2" s="115" t="s">
        <v>5</v>
      </c>
      <c r="B2" s="115"/>
      <c r="C2" s="115"/>
      <c r="D2" s="115"/>
      <c r="F2" s="115" t="s">
        <v>3</v>
      </c>
      <c r="G2" s="115"/>
      <c r="H2" s="115"/>
      <c r="I2" s="115"/>
      <c r="K2" s="115" t="s">
        <v>4</v>
      </c>
      <c r="L2" s="115"/>
      <c r="M2" s="115"/>
      <c r="N2" s="115"/>
      <c r="P2" s="115" t="s">
        <v>6</v>
      </c>
      <c r="Q2" s="115"/>
      <c r="R2" s="115"/>
      <c r="S2" s="115"/>
      <c r="U2" s="115" t="s">
        <v>7</v>
      </c>
      <c r="V2" s="115"/>
      <c r="W2" s="115"/>
      <c r="X2" s="115"/>
    </row>
    <row r="3" spans="1:25" s="4" customFormat="1" ht="14.5" customHeight="1" thickBot="1" x14ac:dyDescent="0.2">
      <c r="A3" s="2" t="s">
        <v>9</v>
      </c>
      <c r="B3" s="27" t="s">
        <v>15</v>
      </c>
      <c r="C3" s="2" t="s">
        <v>10</v>
      </c>
      <c r="D3" s="2" t="s">
        <v>11</v>
      </c>
      <c r="E3" s="50"/>
      <c r="F3" s="2" t="s">
        <v>9</v>
      </c>
      <c r="G3" s="27" t="s">
        <v>15</v>
      </c>
      <c r="H3" s="2" t="s">
        <v>10</v>
      </c>
      <c r="I3" s="2" t="s">
        <v>11</v>
      </c>
      <c r="J3" s="50"/>
      <c r="K3" s="2" t="s">
        <v>9</v>
      </c>
      <c r="L3" s="27" t="s">
        <v>15</v>
      </c>
      <c r="M3" s="2" t="s">
        <v>10</v>
      </c>
      <c r="N3" s="2" t="s">
        <v>11</v>
      </c>
      <c r="O3" s="50"/>
      <c r="P3" s="2" t="s">
        <v>9</v>
      </c>
      <c r="Q3" s="27" t="s">
        <v>15</v>
      </c>
      <c r="R3" s="2" t="s">
        <v>10</v>
      </c>
      <c r="S3" s="2" t="s">
        <v>11</v>
      </c>
      <c r="T3" s="50"/>
      <c r="U3" s="2" t="s">
        <v>9</v>
      </c>
      <c r="V3" s="27" t="s">
        <v>15</v>
      </c>
      <c r="W3" s="2" t="s">
        <v>10</v>
      </c>
      <c r="X3" s="2" t="s">
        <v>11</v>
      </c>
      <c r="Y3" s="50"/>
    </row>
    <row r="4" spans="1:25" x14ac:dyDescent="0.15">
      <c r="A4" s="11" t="s">
        <v>169</v>
      </c>
      <c r="B4" s="12">
        <v>6.5628200000000003E-14</v>
      </c>
      <c r="C4" s="13" t="s">
        <v>580</v>
      </c>
      <c r="D4" s="57" t="s">
        <v>241</v>
      </c>
      <c r="F4" s="11" t="s">
        <v>228</v>
      </c>
      <c r="G4" s="12">
        <v>9.0636299999999995E-6</v>
      </c>
      <c r="H4" s="13" t="s">
        <v>501</v>
      </c>
      <c r="I4" s="28" t="s">
        <v>33</v>
      </c>
      <c r="K4" s="11" t="s">
        <v>248</v>
      </c>
      <c r="L4" s="12">
        <v>3.5790700000000003E-8</v>
      </c>
      <c r="M4" s="13" t="s">
        <v>292</v>
      </c>
      <c r="N4" s="31" t="s">
        <v>124</v>
      </c>
      <c r="P4" s="11" t="s">
        <v>263</v>
      </c>
      <c r="Q4" s="12">
        <v>3.5694099999999998E-14</v>
      </c>
      <c r="R4" s="13" t="s">
        <v>354</v>
      </c>
      <c r="S4" s="28" t="s">
        <v>72</v>
      </c>
      <c r="U4" s="11" t="s">
        <v>278</v>
      </c>
      <c r="V4" s="12">
        <v>3.1609000000000002E-5</v>
      </c>
      <c r="W4" s="13" t="s">
        <v>424</v>
      </c>
      <c r="X4" s="28" t="s">
        <v>97</v>
      </c>
    </row>
    <row r="5" spans="1:25" x14ac:dyDescent="0.15">
      <c r="A5" s="15"/>
      <c r="B5" s="16"/>
      <c r="C5" s="17" t="s">
        <v>565</v>
      </c>
      <c r="D5" s="64" t="s">
        <v>581</v>
      </c>
      <c r="F5" s="15"/>
      <c r="G5" s="16"/>
      <c r="H5" s="17" t="s">
        <v>502</v>
      </c>
      <c r="I5" s="29" t="s">
        <v>34</v>
      </c>
      <c r="K5" s="15"/>
      <c r="L5" s="16"/>
      <c r="M5" s="17" t="s">
        <v>293</v>
      </c>
      <c r="N5" s="6" t="s">
        <v>125</v>
      </c>
      <c r="P5" s="15"/>
      <c r="Q5" s="16"/>
      <c r="R5" s="17" t="s">
        <v>355</v>
      </c>
      <c r="S5" s="29" t="s">
        <v>73</v>
      </c>
      <c r="U5" s="15"/>
      <c r="V5" s="16"/>
      <c r="W5" s="17" t="s">
        <v>425</v>
      </c>
      <c r="X5" s="29" t="s">
        <v>98</v>
      </c>
    </row>
    <row r="6" spans="1:25" x14ac:dyDescent="0.15">
      <c r="A6" s="15"/>
      <c r="B6" s="16"/>
      <c r="C6" s="17" t="s">
        <v>566</v>
      </c>
      <c r="D6" s="64" t="s">
        <v>582</v>
      </c>
      <c r="F6" s="15"/>
      <c r="G6" s="16"/>
      <c r="H6" s="17" t="s">
        <v>503</v>
      </c>
      <c r="I6" s="29" t="s">
        <v>35</v>
      </c>
      <c r="K6" s="15"/>
      <c r="L6" s="16"/>
      <c r="M6" s="17" t="s">
        <v>294</v>
      </c>
      <c r="N6" s="6" t="s">
        <v>126</v>
      </c>
      <c r="P6" s="15"/>
      <c r="Q6" s="16"/>
      <c r="R6" s="17" t="s">
        <v>356</v>
      </c>
      <c r="S6" s="29" t="s">
        <v>74</v>
      </c>
      <c r="U6" s="15"/>
      <c r="V6" s="16"/>
      <c r="W6" s="17" t="s">
        <v>426</v>
      </c>
      <c r="X6" s="29" t="s">
        <v>99</v>
      </c>
    </row>
    <row r="7" spans="1:25" x14ac:dyDescent="0.15">
      <c r="A7" s="15"/>
      <c r="B7" s="16"/>
      <c r="C7" s="17" t="s">
        <v>567</v>
      </c>
      <c r="D7" s="55" t="s">
        <v>242</v>
      </c>
      <c r="F7" s="15"/>
      <c r="G7" s="16"/>
      <c r="H7" s="17" t="s">
        <v>504</v>
      </c>
      <c r="I7" s="29" t="s">
        <v>32</v>
      </c>
      <c r="K7" s="15"/>
      <c r="L7" s="16"/>
      <c r="M7" s="17" t="s">
        <v>295</v>
      </c>
      <c r="N7" s="6" t="s">
        <v>127</v>
      </c>
      <c r="P7" s="15"/>
      <c r="Q7" s="16"/>
      <c r="R7" s="17" t="s">
        <v>357</v>
      </c>
      <c r="S7" s="29" t="s">
        <v>75</v>
      </c>
      <c r="U7" s="15"/>
      <c r="V7" s="16"/>
      <c r="W7" s="17" t="s">
        <v>427</v>
      </c>
      <c r="X7" s="29" t="s">
        <v>100</v>
      </c>
    </row>
    <row r="8" spans="1:25" x14ac:dyDescent="0.15">
      <c r="A8" s="15"/>
      <c r="B8" s="16"/>
      <c r="C8" s="17" t="s">
        <v>568</v>
      </c>
      <c r="D8" s="55" t="s">
        <v>227</v>
      </c>
      <c r="F8" s="15"/>
      <c r="G8" s="16"/>
      <c r="H8" s="17" t="s">
        <v>505</v>
      </c>
      <c r="I8" s="29" t="s">
        <v>36</v>
      </c>
      <c r="K8" s="15"/>
      <c r="L8" s="16"/>
      <c r="M8" s="17" t="s">
        <v>296</v>
      </c>
      <c r="N8" s="6" t="s">
        <v>128</v>
      </c>
      <c r="P8" s="15"/>
      <c r="Q8" s="16"/>
      <c r="R8" s="17" t="s">
        <v>358</v>
      </c>
      <c r="S8" s="29" t="s">
        <v>76</v>
      </c>
      <c r="U8" s="15"/>
      <c r="V8" s="16"/>
      <c r="W8" s="17" t="s">
        <v>428</v>
      </c>
      <c r="X8" s="29" t="s">
        <v>101</v>
      </c>
    </row>
    <row r="9" spans="1:25" x14ac:dyDescent="0.15">
      <c r="A9" s="15"/>
      <c r="B9" s="16"/>
      <c r="C9" s="7" t="s">
        <v>569</v>
      </c>
      <c r="D9" s="55" t="s">
        <v>209</v>
      </c>
      <c r="F9" s="15"/>
      <c r="G9" s="16"/>
      <c r="H9" s="7" t="s">
        <v>506</v>
      </c>
      <c r="I9" s="55" t="s">
        <v>209</v>
      </c>
      <c r="K9" s="15"/>
      <c r="L9" s="16"/>
      <c r="M9" s="7" t="s">
        <v>297</v>
      </c>
      <c r="N9" s="55" t="s">
        <v>209</v>
      </c>
      <c r="P9" s="15"/>
      <c r="Q9" s="16"/>
      <c r="R9" s="7" t="s">
        <v>359</v>
      </c>
      <c r="S9" s="55" t="s">
        <v>209</v>
      </c>
      <c r="U9" s="15"/>
      <c r="V9" s="16"/>
      <c r="W9" s="7" t="s">
        <v>429</v>
      </c>
      <c r="X9" s="55" t="s">
        <v>209</v>
      </c>
    </row>
    <row r="10" spans="1:25" x14ac:dyDescent="0.15">
      <c r="A10" s="15"/>
      <c r="B10" s="22"/>
      <c r="C10" s="30" t="s">
        <v>570</v>
      </c>
      <c r="D10" s="56" t="s">
        <v>210</v>
      </c>
      <c r="F10" s="15"/>
      <c r="G10" s="22"/>
      <c r="H10" s="30" t="s">
        <v>211</v>
      </c>
      <c r="I10" s="56" t="s">
        <v>210</v>
      </c>
      <c r="K10" s="15"/>
      <c r="L10" s="22"/>
      <c r="M10" s="30" t="s">
        <v>298</v>
      </c>
      <c r="N10" s="56" t="s">
        <v>210</v>
      </c>
      <c r="P10" s="15"/>
      <c r="Q10" s="22"/>
      <c r="R10" s="30" t="s">
        <v>360</v>
      </c>
      <c r="S10" s="56" t="s">
        <v>210</v>
      </c>
      <c r="U10" s="15"/>
      <c r="V10" s="22"/>
      <c r="W10" s="30" t="s">
        <v>211</v>
      </c>
      <c r="X10" s="56" t="s">
        <v>210</v>
      </c>
    </row>
    <row r="11" spans="1:25" x14ac:dyDescent="0.15">
      <c r="A11" s="23"/>
      <c r="B11" s="4"/>
      <c r="C11" s="30" t="s">
        <v>571</v>
      </c>
      <c r="D11" s="24" t="s">
        <v>193</v>
      </c>
      <c r="F11" s="23"/>
      <c r="G11" s="4"/>
      <c r="H11" s="30" t="s">
        <v>507</v>
      </c>
      <c r="I11" s="24" t="s">
        <v>193</v>
      </c>
      <c r="K11" s="23"/>
      <c r="L11" s="4"/>
      <c r="M11" s="30" t="s">
        <v>299</v>
      </c>
      <c r="N11" s="24" t="s">
        <v>193</v>
      </c>
      <c r="P11" s="23"/>
      <c r="Q11" s="4"/>
      <c r="R11" s="30" t="s">
        <v>361</v>
      </c>
      <c r="S11" s="24" t="s">
        <v>193</v>
      </c>
      <c r="U11" s="23"/>
      <c r="V11" s="4"/>
      <c r="W11" s="30" t="s">
        <v>430</v>
      </c>
      <c r="X11" s="24" t="s">
        <v>193</v>
      </c>
    </row>
    <row r="12" spans="1:25" x14ac:dyDescent="0.15">
      <c r="A12" s="23"/>
      <c r="B12" s="4"/>
      <c r="C12" s="30" t="s">
        <v>206</v>
      </c>
      <c r="D12" s="24" t="s">
        <v>194</v>
      </c>
      <c r="F12" s="23"/>
      <c r="G12" s="4"/>
      <c r="H12" s="30" t="s">
        <v>508</v>
      </c>
      <c r="I12" s="24" t="s">
        <v>194</v>
      </c>
      <c r="K12" s="23"/>
      <c r="L12" s="4"/>
      <c r="M12" s="30" t="s">
        <v>206</v>
      </c>
      <c r="N12" s="24" t="s">
        <v>194</v>
      </c>
      <c r="P12" s="23"/>
      <c r="Q12" s="4"/>
      <c r="R12" s="30" t="s">
        <v>362</v>
      </c>
      <c r="S12" s="24" t="s">
        <v>194</v>
      </c>
      <c r="U12" s="23"/>
      <c r="V12" s="4"/>
      <c r="W12" s="30" t="s">
        <v>206</v>
      </c>
      <c r="X12" s="24" t="s">
        <v>194</v>
      </c>
    </row>
    <row r="13" spans="1:25" x14ac:dyDescent="0.15">
      <c r="A13" s="23"/>
      <c r="B13" s="4"/>
      <c r="C13" s="30" t="s">
        <v>18</v>
      </c>
      <c r="D13" s="24" t="s">
        <v>195</v>
      </c>
      <c r="F13" s="23"/>
      <c r="G13" s="4"/>
      <c r="H13" s="30" t="s">
        <v>509</v>
      </c>
      <c r="I13" s="24" t="s">
        <v>195</v>
      </c>
      <c r="K13" s="23"/>
      <c r="L13" s="4"/>
      <c r="M13" s="30" t="s">
        <v>18</v>
      </c>
      <c r="N13" s="24" t="s">
        <v>195</v>
      </c>
      <c r="P13" s="23"/>
      <c r="Q13" s="4"/>
      <c r="R13" s="30" t="s">
        <v>363</v>
      </c>
      <c r="S13" s="24" t="s">
        <v>195</v>
      </c>
      <c r="U13" s="23"/>
      <c r="V13" s="4"/>
      <c r="W13" s="30" t="s">
        <v>431</v>
      </c>
      <c r="X13" s="24" t="s">
        <v>195</v>
      </c>
    </row>
    <row r="14" spans="1:25" x14ac:dyDescent="0.15">
      <c r="A14" s="23"/>
      <c r="B14" s="4"/>
      <c r="C14" s="30" t="s">
        <v>572</v>
      </c>
      <c r="D14" s="24" t="s">
        <v>196</v>
      </c>
      <c r="F14" s="23"/>
      <c r="G14" s="4"/>
      <c r="H14" s="30" t="s">
        <v>510</v>
      </c>
      <c r="I14" s="24" t="s">
        <v>196</v>
      </c>
      <c r="K14" s="23"/>
      <c r="L14" s="4"/>
      <c r="M14" s="30" t="s">
        <v>300</v>
      </c>
      <c r="N14" s="24" t="s">
        <v>196</v>
      </c>
      <c r="P14" s="23"/>
      <c r="Q14" s="4"/>
      <c r="R14" s="30" t="s">
        <v>364</v>
      </c>
      <c r="S14" s="24" t="s">
        <v>196</v>
      </c>
      <c r="U14" s="23"/>
      <c r="V14" s="4"/>
      <c r="W14" s="30" t="s">
        <v>432</v>
      </c>
      <c r="X14" s="24" t="s">
        <v>196</v>
      </c>
    </row>
    <row r="15" spans="1:25" x14ac:dyDescent="0.15">
      <c r="A15" s="23"/>
      <c r="B15" s="4"/>
      <c r="C15" s="17" t="s">
        <v>188</v>
      </c>
      <c r="D15" s="24" t="s">
        <v>197</v>
      </c>
      <c r="F15" s="23"/>
      <c r="G15" s="4"/>
      <c r="H15" s="17" t="s">
        <v>511</v>
      </c>
      <c r="I15" s="24" t="s">
        <v>197</v>
      </c>
      <c r="K15" s="23"/>
      <c r="L15" s="4"/>
      <c r="M15" s="17" t="s">
        <v>188</v>
      </c>
      <c r="N15" s="24" t="s">
        <v>197</v>
      </c>
      <c r="P15" s="23"/>
      <c r="Q15" s="4"/>
      <c r="R15" s="17" t="s">
        <v>365</v>
      </c>
      <c r="S15" s="24" t="s">
        <v>197</v>
      </c>
      <c r="U15" s="23"/>
      <c r="V15" s="4"/>
      <c r="W15" s="17" t="s">
        <v>433</v>
      </c>
      <c r="X15" s="24" t="s">
        <v>197</v>
      </c>
    </row>
    <row r="16" spans="1:25" x14ac:dyDescent="0.15">
      <c r="A16" s="23"/>
      <c r="B16" s="4"/>
      <c r="C16" s="1" t="s">
        <v>573</v>
      </c>
      <c r="D16" s="24" t="s">
        <v>198</v>
      </c>
      <c r="F16" s="23"/>
      <c r="G16" s="4"/>
      <c r="H16" s="1" t="s">
        <v>512</v>
      </c>
      <c r="I16" s="24" t="s">
        <v>198</v>
      </c>
      <c r="K16" s="23"/>
      <c r="L16" s="4"/>
      <c r="M16" s="1" t="s">
        <v>301</v>
      </c>
      <c r="N16" s="24" t="s">
        <v>198</v>
      </c>
      <c r="P16" s="23"/>
      <c r="Q16" s="4"/>
      <c r="R16" s="1" t="s">
        <v>191</v>
      </c>
      <c r="S16" s="24" t="s">
        <v>198</v>
      </c>
      <c r="U16" s="23"/>
      <c r="V16" s="4"/>
      <c r="W16" s="1" t="s">
        <v>434</v>
      </c>
      <c r="X16" s="24" t="s">
        <v>198</v>
      </c>
    </row>
    <row r="17" spans="1:24" x14ac:dyDescent="0.15">
      <c r="A17" s="23"/>
      <c r="B17" s="4"/>
      <c r="C17" s="17" t="s">
        <v>189</v>
      </c>
      <c r="D17" s="24" t="s">
        <v>199</v>
      </c>
      <c r="F17" s="23"/>
      <c r="G17" s="4"/>
      <c r="H17" s="17" t="s">
        <v>513</v>
      </c>
      <c r="I17" s="24" t="s">
        <v>199</v>
      </c>
      <c r="K17" s="23"/>
      <c r="L17" s="4"/>
      <c r="M17" s="17" t="s">
        <v>189</v>
      </c>
      <c r="N17" s="24" t="s">
        <v>199</v>
      </c>
      <c r="P17" s="23"/>
      <c r="Q17" s="4"/>
      <c r="R17" s="17" t="s">
        <v>189</v>
      </c>
      <c r="S17" s="24" t="s">
        <v>199</v>
      </c>
      <c r="U17" s="23"/>
      <c r="V17" s="4"/>
      <c r="W17" s="17" t="s">
        <v>435</v>
      </c>
      <c r="X17" s="24" t="s">
        <v>199</v>
      </c>
    </row>
    <row r="18" spans="1:24" x14ac:dyDescent="0.15">
      <c r="A18" s="23"/>
      <c r="B18" s="4"/>
      <c r="C18" s="17" t="s">
        <v>190</v>
      </c>
      <c r="D18" s="24" t="s">
        <v>200</v>
      </c>
      <c r="F18" s="23"/>
      <c r="G18" s="4"/>
      <c r="H18" s="17" t="s">
        <v>514</v>
      </c>
      <c r="I18" s="24" t="s">
        <v>200</v>
      </c>
      <c r="K18" s="23"/>
      <c r="L18" s="4"/>
      <c r="M18" s="17" t="s">
        <v>190</v>
      </c>
      <c r="N18" s="24" t="s">
        <v>200</v>
      </c>
      <c r="P18" s="23"/>
      <c r="Q18" s="4"/>
      <c r="R18" s="17" t="s">
        <v>190</v>
      </c>
      <c r="S18" s="24" t="s">
        <v>200</v>
      </c>
      <c r="U18" s="23"/>
      <c r="V18" s="4"/>
      <c r="W18" s="17" t="s">
        <v>436</v>
      </c>
      <c r="X18" s="24" t="s">
        <v>200</v>
      </c>
    </row>
    <row r="19" spans="1:24" x14ac:dyDescent="0.15">
      <c r="A19" s="23"/>
      <c r="B19" s="4"/>
      <c r="C19" s="17" t="s">
        <v>574</v>
      </c>
      <c r="D19" s="24" t="s">
        <v>201</v>
      </c>
      <c r="F19" s="23"/>
      <c r="G19" s="4"/>
      <c r="H19" s="17" t="s">
        <v>515</v>
      </c>
      <c r="I19" s="24" t="s">
        <v>201</v>
      </c>
      <c r="K19" s="23"/>
      <c r="L19" s="4"/>
      <c r="M19" s="17" t="s">
        <v>302</v>
      </c>
      <c r="N19" s="24" t="s">
        <v>201</v>
      </c>
      <c r="P19" s="23"/>
      <c r="Q19" s="4"/>
      <c r="R19" s="17" t="s">
        <v>366</v>
      </c>
      <c r="S19" s="24" t="s">
        <v>201</v>
      </c>
      <c r="U19" s="23"/>
      <c r="V19" s="4"/>
      <c r="W19" s="17" t="s">
        <v>437</v>
      </c>
      <c r="X19" s="24" t="s">
        <v>201</v>
      </c>
    </row>
    <row r="20" spans="1:24" x14ac:dyDescent="0.15">
      <c r="A20" s="23"/>
      <c r="B20" s="4"/>
      <c r="C20" s="17" t="s">
        <v>192</v>
      </c>
      <c r="D20" s="24" t="s">
        <v>202</v>
      </c>
      <c r="F20" s="23"/>
      <c r="G20" s="4"/>
      <c r="H20" s="17" t="s">
        <v>192</v>
      </c>
      <c r="I20" s="24" t="s">
        <v>202</v>
      </c>
      <c r="K20" s="23"/>
      <c r="L20" s="4"/>
      <c r="M20" s="17" t="s">
        <v>192</v>
      </c>
      <c r="N20" s="24" t="s">
        <v>202</v>
      </c>
      <c r="P20" s="23"/>
      <c r="Q20" s="4"/>
      <c r="R20" s="17" t="s">
        <v>367</v>
      </c>
      <c r="S20" s="24" t="s">
        <v>202</v>
      </c>
      <c r="U20" s="23"/>
      <c r="V20" s="4"/>
      <c r="W20" s="17" t="s">
        <v>192</v>
      </c>
      <c r="X20" s="24" t="s">
        <v>202</v>
      </c>
    </row>
    <row r="21" spans="1:24" x14ac:dyDescent="0.15">
      <c r="A21" s="23"/>
      <c r="B21" s="4"/>
      <c r="C21" s="17" t="s">
        <v>575</v>
      </c>
      <c r="D21" s="54" t="s">
        <v>207</v>
      </c>
      <c r="F21" s="23"/>
      <c r="G21" s="4"/>
      <c r="H21" s="17" t="s">
        <v>516</v>
      </c>
      <c r="I21" s="54" t="s">
        <v>207</v>
      </c>
      <c r="K21" s="23"/>
      <c r="L21" s="4"/>
      <c r="M21" s="17" t="s">
        <v>303</v>
      </c>
      <c r="N21" s="54" t="s">
        <v>207</v>
      </c>
      <c r="P21" s="23"/>
      <c r="Q21" s="4"/>
      <c r="R21" s="17" t="s">
        <v>368</v>
      </c>
      <c r="S21" s="54" t="s">
        <v>207</v>
      </c>
      <c r="U21" s="23"/>
      <c r="V21" s="4"/>
      <c r="W21" s="17" t="s">
        <v>212</v>
      </c>
      <c r="X21" s="54" t="s">
        <v>207</v>
      </c>
    </row>
    <row r="22" spans="1:24" x14ac:dyDescent="0.15">
      <c r="A22" s="23"/>
      <c r="B22" s="4"/>
      <c r="C22" s="17" t="s">
        <v>576</v>
      </c>
      <c r="D22" s="52" t="s">
        <v>203</v>
      </c>
      <c r="F22" s="23"/>
      <c r="G22" s="4"/>
      <c r="H22" s="17" t="s">
        <v>172</v>
      </c>
      <c r="I22" s="52" t="s">
        <v>203</v>
      </c>
      <c r="K22" s="23"/>
      <c r="L22" s="4"/>
      <c r="M22" s="17" t="s">
        <v>304</v>
      </c>
      <c r="N22" s="52" t="s">
        <v>203</v>
      </c>
      <c r="P22" s="23"/>
      <c r="Q22" s="4"/>
      <c r="R22" s="17" t="s">
        <v>369</v>
      </c>
      <c r="S22" s="52" t="s">
        <v>203</v>
      </c>
      <c r="U22" s="23"/>
      <c r="V22" s="4"/>
      <c r="W22" s="17" t="s">
        <v>438</v>
      </c>
      <c r="X22" s="52" t="s">
        <v>203</v>
      </c>
    </row>
    <row r="23" spans="1:24" x14ac:dyDescent="0.15">
      <c r="A23" s="23"/>
      <c r="B23" s="4"/>
      <c r="C23" s="17" t="s">
        <v>577</v>
      </c>
      <c r="D23" s="52" t="s">
        <v>204</v>
      </c>
      <c r="F23" s="23"/>
      <c r="G23" s="4"/>
      <c r="H23" s="17" t="s">
        <v>517</v>
      </c>
      <c r="I23" s="54" t="s">
        <v>245</v>
      </c>
      <c r="K23" s="23"/>
      <c r="L23" s="4"/>
      <c r="M23" s="17" t="s">
        <v>305</v>
      </c>
      <c r="N23" s="54" t="s">
        <v>253</v>
      </c>
      <c r="P23" s="23"/>
      <c r="Q23" s="4"/>
      <c r="R23" s="17" t="s">
        <v>370</v>
      </c>
      <c r="S23" s="54" t="s">
        <v>268</v>
      </c>
      <c r="U23" s="23"/>
      <c r="V23" s="4"/>
      <c r="W23" s="17" t="s">
        <v>439</v>
      </c>
      <c r="X23" s="54" t="s">
        <v>283</v>
      </c>
    </row>
    <row r="24" spans="1:24" x14ac:dyDescent="0.15">
      <c r="A24" s="23"/>
      <c r="B24" s="4"/>
      <c r="C24" s="17" t="s">
        <v>476</v>
      </c>
      <c r="D24" s="52" t="s">
        <v>205</v>
      </c>
      <c r="F24" s="23"/>
      <c r="G24" s="4"/>
      <c r="H24" s="17" t="s">
        <v>518</v>
      </c>
      <c r="I24" s="54" t="s">
        <v>246</v>
      </c>
      <c r="K24" s="23"/>
      <c r="L24" s="4"/>
      <c r="M24" s="17" t="s">
        <v>179</v>
      </c>
      <c r="N24" s="54" t="s">
        <v>254</v>
      </c>
      <c r="P24" s="23"/>
      <c r="Q24" s="4"/>
      <c r="R24" s="17" t="s">
        <v>371</v>
      </c>
      <c r="S24" s="54" t="s">
        <v>269</v>
      </c>
      <c r="U24" s="23"/>
      <c r="V24" s="4"/>
      <c r="W24" s="17" t="s">
        <v>440</v>
      </c>
      <c r="X24" s="54" t="s">
        <v>290</v>
      </c>
    </row>
    <row r="25" spans="1:24" x14ac:dyDescent="0.15">
      <c r="A25" s="23"/>
      <c r="B25" s="4"/>
      <c r="C25" s="17" t="s">
        <v>578</v>
      </c>
      <c r="D25" s="24" t="s">
        <v>214</v>
      </c>
      <c r="F25" s="23"/>
      <c r="G25" s="4"/>
      <c r="H25" s="17" t="s">
        <v>519</v>
      </c>
      <c r="I25" s="24" t="s">
        <v>214</v>
      </c>
      <c r="K25" s="23"/>
      <c r="L25" s="4"/>
      <c r="M25" s="17" t="s">
        <v>306</v>
      </c>
      <c r="N25" s="24" t="s">
        <v>214</v>
      </c>
      <c r="P25" s="23"/>
      <c r="Q25" s="4"/>
      <c r="R25" s="17" t="s">
        <v>372</v>
      </c>
      <c r="S25" s="24" t="s">
        <v>214</v>
      </c>
      <c r="U25" s="23"/>
      <c r="V25" s="4"/>
      <c r="W25" s="17" t="s">
        <v>441</v>
      </c>
      <c r="X25" s="24" t="s">
        <v>214</v>
      </c>
    </row>
    <row r="26" spans="1:24" ht="15" thickBot="1" x14ac:dyDescent="0.2">
      <c r="A26" s="25"/>
      <c r="B26" s="26"/>
      <c r="C26" s="19" t="s">
        <v>579</v>
      </c>
      <c r="D26" s="53" t="s">
        <v>208</v>
      </c>
      <c r="F26" s="25"/>
      <c r="G26" s="26"/>
      <c r="H26" s="19" t="s">
        <v>213</v>
      </c>
      <c r="I26" s="53" t="s">
        <v>208</v>
      </c>
      <c r="K26" s="25"/>
      <c r="L26" s="26"/>
      <c r="M26" s="19" t="s">
        <v>213</v>
      </c>
      <c r="N26" s="53" t="s">
        <v>208</v>
      </c>
      <c r="P26" s="25"/>
      <c r="Q26" s="26"/>
      <c r="R26" s="19" t="s">
        <v>213</v>
      </c>
      <c r="S26" s="53" t="s">
        <v>208</v>
      </c>
      <c r="U26" s="25"/>
      <c r="V26" s="26"/>
      <c r="W26" s="19" t="s">
        <v>442</v>
      </c>
      <c r="X26" s="53" t="s">
        <v>208</v>
      </c>
    </row>
    <row r="27" spans="1:24" ht="15" thickBot="1" x14ac:dyDescent="0.2">
      <c r="A27" s="4"/>
      <c r="B27" s="4"/>
      <c r="C27" s="4"/>
      <c r="F27" s="4"/>
      <c r="G27" s="4"/>
      <c r="H27" s="4"/>
      <c r="K27" s="4"/>
      <c r="L27" s="4"/>
      <c r="M27" s="4"/>
      <c r="P27" s="4"/>
      <c r="Q27" s="4"/>
      <c r="R27" s="4"/>
      <c r="U27" s="4"/>
      <c r="V27" s="4"/>
      <c r="W27" s="4"/>
    </row>
    <row r="28" spans="1:24" x14ac:dyDescent="0.15">
      <c r="A28" s="11" t="s">
        <v>174</v>
      </c>
      <c r="B28" s="12">
        <v>1.0794E-2</v>
      </c>
      <c r="C28" s="13" t="s">
        <v>617</v>
      </c>
      <c r="D28" s="14" t="s">
        <v>20</v>
      </c>
      <c r="F28" s="11" t="s">
        <v>229</v>
      </c>
      <c r="G28" s="12">
        <v>2.6227199999999999E-11</v>
      </c>
      <c r="H28" s="13" t="s">
        <v>520</v>
      </c>
      <c r="I28" s="28" t="s">
        <v>37</v>
      </c>
      <c r="K28" s="11" t="s">
        <v>249</v>
      </c>
      <c r="L28" s="12">
        <v>3.0046900000000002E-12</v>
      </c>
      <c r="M28" s="13" t="s">
        <v>307</v>
      </c>
      <c r="N28" s="28" t="s">
        <v>54</v>
      </c>
      <c r="P28" s="11" t="s">
        <v>264</v>
      </c>
      <c r="Q28" s="12">
        <v>8.0337900000000006E-12</v>
      </c>
      <c r="R28" s="13" t="s">
        <v>373</v>
      </c>
      <c r="S28" s="28" t="s">
        <v>77</v>
      </c>
      <c r="U28" s="11" t="s">
        <v>279</v>
      </c>
      <c r="V28" s="12">
        <v>3.90144E-12</v>
      </c>
      <c r="W28" s="13" t="s">
        <v>443</v>
      </c>
      <c r="X28" s="28" t="s">
        <v>102</v>
      </c>
    </row>
    <row r="29" spans="1:24" x14ac:dyDescent="0.15">
      <c r="A29" s="51" t="s">
        <v>215</v>
      </c>
      <c r="B29" s="16"/>
      <c r="C29" s="17" t="s">
        <v>170</v>
      </c>
      <c r="D29" s="18" t="s">
        <v>21</v>
      </c>
      <c r="F29" s="51"/>
      <c r="G29" s="16"/>
      <c r="H29" s="17" t="s">
        <v>521</v>
      </c>
      <c r="I29" s="29" t="s">
        <v>38</v>
      </c>
      <c r="K29" s="51" t="s">
        <v>215</v>
      </c>
      <c r="L29" s="16"/>
      <c r="M29" s="17" t="s">
        <v>308</v>
      </c>
      <c r="N29" s="29" t="s">
        <v>122</v>
      </c>
      <c r="P29" s="51" t="s">
        <v>215</v>
      </c>
      <c r="Q29" s="16"/>
      <c r="R29" s="17" t="s">
        <v>374</v>
      </c>
      <c r="S29" s="29" t="s">
        <v>78</v>
      </c>
      <c r="U29" s="51"/>
      <c r="V29" s="16"/>
      <c r="W29" s="17" t="s">
        <v>444</v>
      </c>
      <c r="X29" s="29" t="s">
        <v>103</v>
      </c>
    </row>
    <row r="30" spans="1:24" x14ac:dyDescent="0.15">
      <c r="A30" s="15"/>
      <c r="B30" s="16"/>
      <c r="C30" s="17" t="s">
        <v>618</v>
      </c>
      <c r="D30" s="18" t="s">
        <v>22</v>
      </c>
      <c r="F30" s="15"/>
      <c r="G30" s="16"/>
      <c r="H30" s="17" t="s">
        <v>522</v>
      </c>
      <c r="I30" s="29" t="s">
        <v>39</v>
      </c>
      <c r="K30" s="15"/>
      <c r="L30" s="16"/>
      <c r="M30" s="17" t="s">
        <v>309</v>
      </c>
      <c r="N30" s="29" t="s">
        <v>55</v>
      </c>
      <c r="P30" s="15"/>
      <c r="Q30" s="16"/>
      <c r="R30" s="17" t="s">
        <v>375</v>
      </c>
      <c r="S30" s="29" t="s">
        <v>79</v>
      </c>
      <c r="U30" s="15"/>
      <c r="V30" s="16"/>
      <c r="W30" s="17" t="s">
        <v>445</v>
      </c>
      <c r="X30" s="29" t="s">
        <v>104</v>
      </c>
    </row>
    <row r="31" spans="1:24" x14ac:dyDescent="0.15">
      <c r="A31" s="15"/>
      <c r="B31" s="16"/>
      <c r="C31" s="17" t="s">
        <v>619</v>
      </c>
      <c r="D31" s="62" t="s">
        <v>500</v>
      </c>
      <c r="F31" s="15"/>
      <c r="G31" s="16"/>
      <c r="H31" s="17" t="s">
        <v>523</v>
      </c>
      <c r="I31" s="29" t="s">
        <v>40</v>
      </c>
      <c r="K31" s="15"/>
      <c r="L31" s="16"/>
      <c r="M31" s="17" t="s">
        <v>310</v>
      </c>
      <c r="N31" s="29" t="s">
        <v>56</v>
      </c>
      <c r="P31" s="15"/>
      <c r="Q31" s="16"/>
      <c r="R31" s="17" t="s">
        <v>376</v>
      </c>
      <c r="S31" s="29" t="s">
        <v>80</v>
      </c>
      <c r="U31" s="15"/>
      <c r="V31" s="16"/>
      <c r="W31" s="17" t="s">
        <v>446</v>
      </c>
      <c r="X31" s="29" t="s">
        <v>105</v>
      </c>
    </row>
    <row r="32" spans="1:24" x14ac:dyDescent="0.15">
      <c r="A32" s="15"/>
      <c r="B32" s="16"/>
      <c r="C32" s="17" t="s">
        <v>171</v>
      </c>
      <c r="D32" s="18" t="s">
        <v>23</v>
      </c>
      <c r="F32" s="15"/>
      <c r="G32" s="16"/>
      <c r="H32" s="17" t="s">
        <v>524</v>
      </c>
      <c r="I32" s="29" t="s">
        <v>41</v>
      </c>
      <c r="K32" s="15"/>
      <c r="L32" s="16"/>
      <c r="M32" s="17" t="s">
        <v>311</v>
      </c>
      <c r="N32" s="29" t="s">
        <v>57</v>
      </c>
      <c r="P32" s="15"/>
      <c r="Q32" s="16"/>
      <c r="R32" s="17" t="s">
        <v>377</v>
      </c>
      <c r="S32" s="29" t="s">
        <v>81</v>
      </c>
      <c r="U32" s="15"/>
      <c r="V32" s="16"/>
      <c r="W32" s="17" t="s">
        <v>447</v>
      </c>
      <c r="X32" s="29" t="s">
        <v>106</v>
      </c>
    </row>
    <row r="33" spans="1:24" x14ac:dyDescent="0.15">
      <c r="A33" s="15"/>
      <c r="B33" s="16"/>
      <c r="C33" s="1" t="s">
        <v>19</v>
      </c>
      <c r="D33" s="24" t="s">
        <v>180</v>
      </c>
      <c r="F33" s="15"/>
      <c r="G33" s="16"/>
      <c r="H33" s="1" t="s">
        <v>19</v>
      </c>
      <c r="I33" s="24" t="s">
        <v>180</v>
      </c>
      <c r="K33" s="15"/>
      <c r="L33" s="16"/>
      <c r="M33" s="1" t="s">
        <v>19</v>
      </c>
      <c r="N33" s="24" t="s">
        <v>180</v>
      </c>
      <c r="P33" s="15"/>
      <c r="Q33" s="16"/>
      <c r="R33" s="1" t="s">
        <v>19</v>
      </c>
      <c r="S33" s="24" t="s">
        <v>180</v>
      </c>
      <c r="U33" s="15"/>
      <c r="V33" s="16"/>
      <c r="W33" s="1" t="s">
        <v>19</v>
      </c>
      <c r="X33" s="24" t="s">
        <v>180</v>
      </c>
    </row>
    <row r="34" spans="1:24" x14ac:dyDescent="0.15">
      <c r="A34" s="15"/>
      <c r="B34" s="22"/>
      <c r="C34" s="17" t="s">
        <v>191</v>
      </c>
      <c r="D34" s="24" t="s">
        <v>181</v>
      </c>
      <c r="F34" s="15"/>
      <c r="G34" s="22"/>
      <c r="H34" s="17" t="s">
        <v>191</v>
      </c>
      <c r="I34" s="24" t="s">
        <v>181</v>
      </c>
      <c r="K34" s="15"/>
      <c r="L34" s="22"/>
      <c r="M34" s="17" t="s">
        <v>191</v>
      </c>
      <c r="N34" s="24" t="s">
        <v>181</v>
      </c>
      <c r="P34" s="15"/>
      <c r="Q34" s="22"/>
      <c r="R34" s="17" t="s">
        <v>191</v>
      </c>
      <c r="S34" s="24" t="s">
        <v>181</v>
      </c>
      <c r="U34" s="15"/>
      <c r="V34" s="22"/>
      <c r="W34" s="17" t="s">
        <v>191</v>
      </c>
      <c r="X34" s="24" t="s">
        <v>181</v>
      </c>
    </row>
    <row r="35" spans="1:24" x14ac:dyDescent="0.15">
      <c r="A35" s="23"/>
      <c r="B35" s="4"/>
      <c r="C35" s="17" t="s">
        <v>189</v>
      </c>
      <c r="D35" s="24" t="s">
        <v>182</v>
      </c>
      <c r="F35" s="23"/>
      <c r="G35" s="4"/>
      <c r="H35" s="17" t="s">
        <v>189</v>
      </c>
      <c r="I35" s="24" t="s">
        <v>182</v>
      </c>
      <c r="K35" s="23"/>
      <c r="L35" s="4"/>
      <c r="M35" s="17" t="s">
        <v>189</v>
      </c>
      <c r="N35" s="24" t="s">
        <v>182</v>
      </c>
      <c r="P35" s="23"/>
      <c r="Q35" s="4"/>
      <c r="R35" s="17" t="s">
        <v>189</v>
      </c>
      <c r="S35" s="24" t="s">
        <v>182</v>
      </c>
      <c r="U35" s="23"/>
      <c r="V35" s="4"/>
      <c r="W35" s="17" t="s">
        <v>189</v>
      </c>
      <c r="X35" s="24" t="s">
        <v>182</v>
      </c>
    </row>
    <row r="36" spans="1:24" x14ac:dyDescent="0.15">
      <c r="A36" s="23"/>
      <c r="B36" s="4"/>
      <c r="C36" s="17" t="s">
        <v>190</v>
      </c>
      <c r="D36" s="24" t="s">
        <v>183</v>
      </c>
      <c r="F36" s="23"/>
      <c r="G36" s="4"/>
      <c r="H36" s="17" t="s">
        <v>190</v>
      </c>
      <c r="I36" s="24" t="s">
        <v>183</v>
      </c>
      <c r="K36" s="23"/>
      <c r="L36" s="4"/>
      <c r="M36" s="17" t="s">
        <v>190</v>
      </c>
      <c r="N36" s="24" t="s">
        <v>183</v>
      </c>
      <c r="P36" s="23"/>
      <c r="Q36" s="4"/>
      <c r="R36" s="17" t="s">
        <v>190</v>
      </c>
      <c r="S36" s="24" t="s">
        <v>183</v>
      </c>
      <c r="U36" s="23"/>
      <c r="V36" s="4"/>
      <c r="W36" s="17" t="s">
        <v>190</v>
      </c>
      <c r="X36" s="24" t="s">
        <v>183</v>
      </c>
    </row>
    <row r="37" spans="1:24" x14ac:dyDescent="0.15">
      <c r="A37" s="23"/>
      <c r="B37" s="4"/>
      <c r="C37" s="17" t="s">
        <v>620</v>
      </c>
      <c r="D37" s="24" t="s">
        <v>184</v>
      </c>
      <c r="F37" s="23"/>
      <c r="G37" s="4"/>
      <c r="H37" s="17" t="s">
        <v>525</v>
      </c>
      <c r="I37" s="24" t="s">
        <v>184</v>
      </c>
      <c r="K37" s="23"/>
      <c r="L37" s="4"/>
      <c r="M37" s="17" t="s">
        <v>312</v>
      </c>
      <c r="N37" s="24" t="s">
        <v>184</v>
      </c>
      <c r="P37" s="23"/>
      <c r="Q37" s="4"/>
      <c r="R37" s="17" t="s">
        <v>378</v>
      </c>
      <c r="S37" s="24" t="s">
        <v>184</v>
      </c>
      <c r="U37" s="23"/>
      <c r="V37" s="4"/>
      <c r="W37" s="17" t="s">
        <v>448</v>
      </c>
      <c r="X37" s="24" t="s">
        <v>184</v>
      </c>
    </row>
    <row r="38" spans="1:24" x14ac:dyDescent="0.15">
      <c r="A38" s="23"/>
      <c r="B38" s="4"/>
      <c r="C38" s="17" t="s">
        <v>621</v>
      </c>
      <c r="D38" s="24" t="s">
        <v>185</v>
      </c>
      <c r="F38" s="23"/>
      <c r="G38" s="4"/>
      <c r="H38" s="17" t="s">
        <v>192</v>
      </c>
      <c r="I38" s="24" t="s">
        <v>185</v>
      </c>
      <c r="K38" s="23"/>
      <c r="L38" s="4"/>
      <c r="M38" s="17" t="s">
        <v>313</v>
      </c>
      <c r="N38" s="24" t="s">
        <v>185</v>
      </c>
      <c r="P38" s="23"/>
      <c r="Q38" s="4"/>
      <c r="R38" s="17" t="s">
        <v>379</v>
      </c>
      <c r="S38" s="24" t="s">
        <v>185</v>
      </c>
      <c r="U38" s="23"/>
      <c r="V38" s="4"/>
      <c r="W38" s="17" t="s">
        <v>449</v>
      </c>
      <c r="X38" s="24" t="s">
        <v>185</v>
      </c>
    </row>
    <row r="39" spans="1:24" x14ac:dyDescent="0.15">
      <c r="A39" s="23"/>
      <c r="B39" s="4"/>
      <c r="C39" s="17" t="s">
        <v>622</v>
      </c>
      <c r="D39" s="54" t="s">
        <v>207</v>
      </c>
      <c r="F39" s="23"/>
      <c r="G39" s="4"/>
      <c r="H39" s="17" t="s">
        <v>526</v>
      </c>
      <c r="I39" s="54" t="s">
        <v>207</v>
      </c>
      <c r="K39" s="23"/>
      <c r="L39" s="4"/>
      <c r="M39" s="17" t="s">
        <v>212</v>
      </c>
      <c r="N39" s="54" t="s">
        <v>207</v>
      </c>
      <c r="P39" s="23"/>
      <c r="Q39" s="4"/>
      <c r="R39" s="17" t="s">
        <v>380</v>
      </c>
      <c r="S39" s="54" t="s">
        <v>207</v>
      </c>
      <c r="U39" s="23"/>
      <c r="V39" s="4"/>
      <c r="W39" s="17" t="s">
        <v>223</v>
      </c>
      <c r="X39" s="54" t="s">
        <v>207</v>
      </c>
    </row>
    <row r="40" spans="1:24" x14ac:dyDescent="0.15">
      <c r="A40" s="23"/>
      <c r="B40" s="4"/>
      <c r="C40" s="1" t="s">
        <v>172</v>
      </c>
      <c r="D40" s="52" t="s">
        <v>203</v>
      </c>
      <c r="F40" s="23"/>
      <c r="G40" s="4"/>
      <c r="H40" s="1" t="s">
        <v>527</v>
      </c>
      <c r="I40" s="52" t="s">
        <v>203</v>
      </c>
      <c r="K40" s="23"/>
      <c r="L40" s="4"/>
      <c r="M40" s="1" t="s">
        <v>172</v>
      </c>
      <c r="N40" s="52" t="s">
        <v>203</v>
      </c>
      <c r="P40" s="23"/>
      <c r="Q40" s="4"/>
      <c r="R40" s="1" t="s">
        <v>381</v>
      </c>
      <c r="S40" s="52" t="s">
        <v>203</v>
      </c>
      <c r="U40" s="23"/>
      <c r="V40" s="4"/>
      <c r="W40" s="1" t="s">
        <v>450</v>
      </c>
      <c r="X40" s="52" t="s">
        <v>203</v>
      </c>
    </row>
    <row r="41" spans="1:24" x14ac:dyDescent="0.15">
      <c r="A41" s="23"/>
      <c r="B41" s="4"/>
      <c r="C41" s="1" t="s">
        <v>178</v>
      </c>
      <c r="D41" s="54" t="s">
        <v>176</v>
      </c>
      <c r="F41" s="23"/>
      <c r="G41" s="4"/>
      <c r="H41" s="1" t="s">
        <v>528</v>
      </c>
      <c r="I41" s="54" t="s">
        <v>233</v>
      </c>
      <c r="K41" s="23"/>
      <c r="L41" s="4"/>
      <c r="M41" s="1" t="s">
        <v>314</v>
      </c>
      <c r="N41" s="54" t="s">
        <v>255</v>
      </c>
      <c r="P41" s="23"/>
      <c r="Q41" s="4"/>
      <c r="R41" s="1" t="s">
        <v>382</v>
      </c>
      <c r="S41" s="54" t="s">
        <v>270</v>
      </c>
      <c r="U41" s="23"/>
      <c r="V41" s="4"/>
      <c r="W41" s="1" t="s">
        <v>420</v>
      </c>
      <c r="X41" s="54" t="s">
        <v>284</v>
      </c>
    </row>
    <row r="42" spans="1:24" x14ac:dyDescent="0.15">
      <c r="A42" s="23"/>
      <c r="B42" s="4"/>
      <c r="C42" s="1" t="s">
        <v>179</v>
      </c>
      <c r="D42" s="54" t="s">
        <v>177</v>
      </c>
      <c r="F42" s="23"/>
      <c r="G42" s="4"/>
      <c r="H42" s="1" t="s">
        <v>497</v>
      </c>
      <c r="I42" s="54" t="s">
        <v>234</v>
      </c>
      <c r="K42" s="23"/>
      <c r="L42" s="4"/>
      <c r="M42" s="1" t="s">
        <v>315</v>
      </c>
      <c r="N42" s="54" t="s">
        <v>256</v>
      </c>
      <c r="P42" s="23"/>
      <c r="Q42" s="4"/>
      <c r="R42" s="1" t="s">
        <v>383</v>
      </c>
      <c r="S42" s="54" t="s">
        <v>271</v>
      </c>
      <c r="U42" s="23"/>
      <c r="V42" s="4"/>
      <c r="W42" s="1" t="s">
        <v>451</v>
      </c>
      <c r="X42" s="54" t="s">
        <v>289</v>
      </c>
    </row>
    <row r="43" spans="1:24" x14ac:dyDescent="0.15">
      <c r="A43" s="23"/>
      <c r="B43" s="4"/>
      <c r="C43" s="17" t="s">
        <v>623</v>
      </c>
      <c r="D43" s="24" t="s">
        <v>214</v>
      </c>
      <c r="F43" s="23"/>
      <c r="G43" s="4"/>
      <c r="H43" s="17" t="s">
        <v>529</v>
      </c>
      <c r="I43" s="24" t="s">
        <v>214</v>
      </c>
      <c r="K43" s="23"/>
      <c r="L43" s="4"/>
      <c r="M43" s="17" t="s">
        <v>316</v>
      </c>
      <c r="N43" s="24" t="s">
        <v>214</v>
      </c>
      <c r="P43" s="23"/>
      <c r="Q43" s="4"/>
      <c r="R43" s="17" t="s">
        <v>384</v>
      </c>
      <c r="S43" s="24" t="s">
        <v>214</v>
      </c>
      <c r="U43" s="23"/>
      <c r="V43" s="4"/>
      <c r="W43" s="17" t="s">
        <v>452</v>
      </c>
      <c r="X43" s="24" t="s">
        <v>214</v>
      </c>
    </row>
    <row r="44" spans="1:24" ht="15" thickBot="1" x14ac:dyDescent="0.2">
      <c r="A44" s="25"/>
      <c r="B44" s="26"/>
      <c r="C44" s="19" t="s">
        <v>213</v>
      </c>
      <c r="D44" s="53" t="s">
        <v>208</v>
      </c>
      <c r="F44" s="25"/>
      <c r="G44" s="26"/>
      <c r="H44" s="19" t="s">
        <v>530</v>
      </c>
      <c r="I44" s="53" t="s">
        <v>208</v>
      </c>
      <c r="K44" s="25"/>
      <c r="L44" s="26"/>
      <c r="M44" s="19" t="s">
        <v>317</v>
      </c>
      <c r="N44" s="53" t="s">
        <v>208</v>
      </c>
      <c r="P44" s="25"/>
      <c r="Q44" s="26"/>
      <c r="R44" s="19" t="s">
        <v>385</v>
      </c>
      <c r="S44" s="53" t="s">
        <v>208</v>
      </c>
      <c r="U44" s="25"/>
      <c r="V44" s="26"/>
      <c r="W44" s="19" t="s">
        <v>453</v>
      </c>
      <c r="X44" s="53" t="s">
        <v>208</v>
      </c>
    </row>
    <row r="45" spans="1:24" ht="15" thickBot="1" x14ac:dyDescent="0.2">
      <c r="A45" s="4"/>
      <c r="B45" s="4"/>
      <c r="C45" s="17"/>
      <c r="F45" s="4"/>
      <c r="G45" s="4"/>
      <c r="H45" s="17"/>
      <c r="K45" s="4"/>
      <c r="L45" s="4"/>
      <c r="M45" s="17"/>
      <c r="P45" s="4"/>
      <c r="Q45" s="4"/>
      <c r="R45" s="17"/>
      <c r="U45" s="4"/>
      <c r="V45" s="4"/>
      <c r="W45" s="17"/>
    </row>
    <row r="46" spans="1:24" x14ac:dyDescent="0.15">
      <c r="A46" s="11" t="s">
        <v>175</v>
      </c>
      <c r="B46" s="12">
        <v>1.32624E-12</v>
      </c>
      <c r="C46" s="13" t="s">
        <v>583</v>
      </c>
      <c r="D46" s="14" t="s">
        <v>24</v>
      </c>
      <c r="F46" s="11" t="s">
        <v>230</v>
      </c>
      <c r="G46" s="12">
        <v>6.1591399999999999E-12</v>
      </c>
      <c r="H46" s="13" t="s">
        <v>531</v>
      </c>
      <c r="I46" s="28" t="s">
        <v>42</v>
      </c>
      <c r="K46" s="11" t="s">
        <v>250</v>
      </c>
      <c r="L46" s="12">
        <v>1.4528099999999999E-12</v>
      </c>
      <c r="M46" s="13" t="s">
        <v>318</v>
      </c>
      <c r="N46" s="28" t="s">
        <v>58</v>
      </c>
      <c r="P46" s="11" t="s">
        <v>265</v>
      </c>
      <c r="Q46" s="12">
        <v>3.63714E-11</v>
      </c>
      <c r="R46" s="13" t="s">
        <v>386</v>
      </c>
      <c r="S46" s="28" t="s">
        <v>82</v>
      </c>
      <c r="U46" s="11" t="s">
        <v>280</v>
      </c>
      <c r="V46" s="12">
        <v>1.8937999999999999E-12</v>
      </c>
      <c r="W46" s="13" t="s">
        <v>454</v>
      </c>
      <c r="X46" s="28" t="s">
        <v>107</v>
      </c>
    </row>
    <row r="47" spans="1:24" x14ac:dyDescent="0.15">
      <c r="A47" s="15"/>
      <c r="B47" s="16"/>
      <c r="C47" s="17" t="s">
        <v>584</v>
      </c>
      <c r="D47" s="18" t="s">
        <v>25</v>
      </c>
      <c r="F47" s="15"/>
      <c r="G47" s="16"/>
      <c r="H47" s="17" t="s">
        <v>532</v>
      </c>
      <c r="I47" s="29" t="s">
        <v>43</v>
      </c>
      <c r="K47" s="15"/>
      <c r="L47" s="16"/>
      <c r="M47" s="17" t="s">
        <v>319</v>
      </c>
      <c r="N47" s="29" t="s">
        <v>123</v>
      </c>
      <c r="P47" s="15"/>
      <c r="Q47" s="16"/>
      <c r="R47" s="17" t="s">
        <v>387</v>
      </c>
      <c r="S47" s="29" t="s">
        <v>83</v>
      </c>
      <c r="U47" s="15"/>
      <c r="V47" s="16"/>
      <c r="W47" s="17" t="s">
        <v>455</v>
      </c>
      <c r="X47" s="29" t="s">
        <v>108</v>
      </c>
    </row>
    <row r="48" spans="1:24" x14ac:dyDescent="0.15">
      <c r="A48" s="15"/>
      <c r="B48" s="16"/>
      <c r="C48" s="17" t="s">
        <v>585</v>
      </c>
      <c r="D48" s="18" t="s">
        <v>26</v>
      </c>
      <c r="F48" s="15"/>
      <c r="G48" s="16"/>
      <c r="H48" s="17" t="s">
        <v>533</v>
      </c>
      <c r="I48" s="29" t="s">
        <v>44</v>
      </c>
      <c r="K48" s="15"/>
      <c r="L48" s="16"/>
      <c r="M48" s="17" t="s">
        <v>320</v>
      </c>
      <c r="N48" s="29" t="s">
        <v>59</v>
      </c>
      <c r="P48" s="15"/>
      <c r="Q48" s="16"/>
      <c r="R48" s="17" t="s">
        <v>388</v>
      </c>
      <c r="S48" s="29" t="s">
        <v>84</v>
      </c>
      <c r="U48" s="15"/>
      <c r="V48" s="16"/>
      <c r="W48" s="17" t="s">
        <v>456</v>
      </c>
      <c r="X48" s="29" t="s">
        <v>109</v>
      </c>
    </row>
    <row r="49" spans="1:24" x14ac:dyDescent="0.15">
      <c r="A49" s="15"/>
      <c r="B49" s="16"/>
      <c r="C49" s="17" t="s">
        <v>586</v>
      </c>
      <c r="D49" s="55" t="s">
        <v>247</v>
      </c>
      <c r="F49" s="15"/>
      <c r="G49" s="16"/>
      <c r="H49" s="17" t="s">
        <v>534</v>
      </c>
      <c r="I49" s="29" t="s">
        <v>243</v>
      </c>
      <c r="K49" s="15"/>
      <c r="L49" s="16"/>
      <c r="M49" s="17" t="s">
        <v>321</v>
      </c>
      <c r="N49" s="29" t="s">
        <v>60</v>
      </c>
      <c r="P49" s="15"/>
      <c r="Q49" s="16"/>
      <c r="R49" s="17" t="s">
        <v>389</v>
      </c>
      <c r="S49" s="29" t="s">
        <v>85</v>
      </c>
      <c r="U49" s="15"/>
      <c r="V49" s="16"/>
      <c r="W49" s="17" t="s">
        <v>457</v>
      </c>
      <c r="X49" s="29" t="s">
        <v>110</v>
      </c>
    </row>
    <row r="50" spans="1:24" x14ac:dyDescent="0.15">
      <c r="A50" s="15"/>
      <c r="B50" s="16"/>
      <c r="C50" s="17" t="s">
        <v>173</v>
      </c>
      <c r="D50" s="18" t="s">
        <v>27</v>
      </c>
      <c r="F50" s="15"/>
      <c r="G50" s="16"/>
      <c r="H50" s="17" t="s">
        <v>535</v>
      </c>
      <c r="I50" s="29" t="s">
        <v>45</v>
      </c>
      <c r="K50" s="15"/>
      <c r="L50" s="16"/>
      <c r="M50" s="17" t="s">
        <v>322</v>
      </c>
      <c r="N50" s="29" t="s">
        <v>61</v>
      </c>
      <c r="P50" s="15"/>
      <c r="Q50" s="16"/>
      <c r="R50" s="17" t="s">
        <v>390</v>
      </c>
      <c r="S50" s="29" t="s">
        <v>86</v>
      </c>
      <c r="U50" s="15"/>
      <c r="V50" s="16"/>
      <c r="W50" s="17" t="s">
        <v>458</v>
      </c>
      <c r="X50" s="29" t="s">
        <v>111</v>
      </c>
    </row>
    <row r="51" spans="1:24" x14ac:dyDescent="0.15">
      <c r="A51" s="15"/>
      <c r="B51" s="16"/>
      <c r="C51" s="1" t="s">
        <v>19</v>
      </c>
      <c r="D51" s="24" t="s">
        <v>180</v>
      </c>
      <c r="F51" s="15"/>
      <c r="G51" s="16"/>
      <c r="H51" s="1" t="s">
        <v>19</v>
      </c>
      <c r="I51" s="24" t="s">
        <v>180</v>
      </c>
      <c r="K51" s="15"/>
      <c r="L51" s="16"/>
      <c r="M51" s="1" t="s">
        <v>19</v>
      </c>
      <c r="N51" s="24" t="s">
        <v>180</v>
      </c>
      <c r="P51" s="15"/>
      <c r="Q51" s="16"/>
      <c r="R51" s="1" t="s">
        <v>19</v>
      </c>
      <c r="S51" s="24" t="s">
        <v>180</v>
      </c>
      <c r="U51" s="15"/>
      <c r="V51" s="16"/>
      <c r="W51" s="1" t="s">
        <v>188</v>
      </c>
      <c r="X51" s="24" t="s">
        <v>180</v>
      </c>
    </row>
    <row r="52" spans="1:24" x14ac:dyDescent="0.15">
      <c r="A52" s="15"/>
      <c r="B52" s="22"/>
      <c r="C52" s="17" t="s">
        <v>191</v>
      </c>
      <c r="D52" s="24" t="s">
        <v>181</v>
      </c>
      <c r="F52" s="15"/>
      <c r="G52" s="22"/>
      <c r="H52" s="17" t="s">
        <v>191</v>
      </c>
      <c r="I52" s="24" t="s">
        <v>181</v>
      </c>
      <c r="K52" s="15"/>
      <c r="L52" s="22"/>
      <c r="M52" s="17" t="s">
        <v>191</v>
      </c>
      <c r="N52" s="24" t="s">
        <v>181</v>
      </c>
      <c r="P52" s="15"/>
      <c r="Q52" s="22"/>
      <c r="R52" s="17" t="s">
        <v>191</v>
      </c>
      <c r="S52" s="24" t="s">
        <v>181</v>
      </c>
      <c r="U52" s="15"/>
      <c r="V52" s="22"/>
      <c r="W52" s="17" t="s">
        <v>459</v>
      </c>
      <c r="X52" s="24" t="s">
        <v>181</v>
      </c>
    </row>
    <row r="53" spans="1:24" x14ac:dyDescent="0.15">
      <c r="A53" s="23"/>
      <c r="B53" s="4"/>
      <c r="C53" s="17" t="s">
        <v>189</v>
      </c>
      <c r="D53" s="24" t="s">
        <v>182</v>
      </c>
      <c r="F53" s="23"/>
      <c r="G53" s="4"/>
      <c r="H53" s="17" t="s">
        <v>189</v>
      </c>
      <c r="I53" s="24" t="s">
        <v>182</v>
      </c>
      <c r="K53" s="23"/>
      <c r="L53" s="4"/>
      <c r="M53" s="17" t="s">
        <v>189</v>
      </c>
      <c r="N53" s="24" t="s">
        <v>182</v>
      </c>
      <c r="P53" s="23"/>
      <c r="Q53" s="4"/>
      <c r="R53" s="17" t="s">
        <v>189</v>
      </c>
      <c r="S53" s="24" t="s">
        <v>182</v>
      </c>
      <c r="U53" s="23"/>
      <c r="V53" s="4"/>
      <c r="W53" s="17" t="s">
        <v>189</v>
      </c>
      <c r="X53" s="24" t="s">
        <v>182</v>
      </c>
    </row>
    <row r="54" spans="1:24" x14ac:dyDescent="0.15">
      <c r="A54" s="23"/>
      <c r="B54" s="4"/>
      <c r="C54" s="17" t="s">
        <v>190</v>
      </c>
      <c r="D54" s="24" t="s">
        <v>183</v>
      </c>
      <c r="F54" s="23"/>
      <c r="G54" s="4"/>
      <c r="H54" s="17" t="s">
        <v>190</v>
      </c>
      <c r="I54" s="24" t="s">
        <v>183</v>
      </c>
      <c r="K54" s="23"/>
      <c r="L54" s="4"/>
      <c r="M54" s="17" t="s">
        <v>190</v>
      </c>
      <c r="N54" s="24" t="s">
        <v>183</v>
      </c>
      <c r="P54" s="23"/>
      <c r="Q54" s="4"/>
      <c r="R54" s="17" t="s">
        <v>190</v>
      </c>
      <c r="S54" s="24" t="s">
        <v>183</v>
      </c>
      <c r="U54" s="23"/>
      <c r="V54" s="4"/>
      <c r="W54" s="17" t="s">
        <v>190</v>
      </c>
      <c r="X54" s="24" t="s">
        <v>183</v>
      </c>
    </row>
    <row r="55" spans="1:24" x14ac:dyDescent="0.15">
      <c r="A55" s="23"/>
      <c r="B55" s="4"/>
      <c r="C55" s="17" t="s">
        <v>587</v>
      </c>
      <c r="D55" s="24" t="s">
        <v>184</v>
      </c>
      <c r="F55" s="23"/>
      <c r="G55" s="4"/>
      <c r="H55" s="17" t="s">
        <v>536</v>
      </c>
      <c r="I55" s="24" t="s">
        <v>184</v>
      </c>
      <c r="K55" s="23"/>
      <c r="L55" s="4"/>
      <c r="M55" s="17" t="s">
        <v>323</v>
      </c>
      <c r="N55" s="24" t="s">
        <v>184</v>
      </c>
      <c r="P55" s="23"/>
      <c r="Q55" s="4"/>
      <c r="R55" s="17" t="s">
        <v>391</v>
      </c>
      <c r="S55" s="24" t="s">
        <v>184</v>
      </c>
      <c r="U55" s="23"/>
      <c r="V55" s="4"/>
      <c r="W55" s="17" t="s">
        <v>460</v>
      </c>
      <c r="X55" s="24" t="s">
        <v>184</v>
      </c>
    </row>
    <row r="56" spans="1:24" x14ac:dyDescent="0.15">
      <c r="A56" s="23"/>
      <c r="B56" s="4"/>
      <c r="C56" s="17" t="s">
        <v>588</v>
      </c>
      <c r="D56" s="24" t="s">
        <v>185</v>
      </c>
      <c r="F56" s="23"/>
      <c r="G56" s="4"/>
      <c r="H56" s="17" t="s">
        <v>537</v>
      </c>
      <c r="I56" s="24" t="s">
        <v>185</v>
      </c>
      <c r="K56" s="23"/>
      <c r="L56" s="4"/>
      <c r="M56" s="17" t="s">
        <v>192</v>
      </c>
      <c r="N56" s="24" t="s">
        <v>185</v>
      </c>
      <c r="P56" s="23"/>
      <c r="Q56" s="4"/>
      <c r="R56" s="17" t="s">
        <v>392</v>
      </c>
      <c r="S56" s="24" t="s">
        <v>185</v>
      </c>
      <c r="U56" s="23"/>
      <c r="V56" s="4"/>
      <c r="W56" s="17" t="s">
        <v>461</v>
      </c>
      <c r="X56" s="24" t="s">
        <v>185</v>
      </c>
    </row>
    <row r="57" spans="1:24" x14ac:dyDescent="0.15">
      <c r="A57" s="23"/>
      <c r="B57" s="4"/>
      <c r="C57" s="17" t="s">
        <v>589</v>
      </c>
      <c r="D57" s="54" t="s">
        <v>207</v>
      </c>
      <c r="F57" s="23"/>
      <c r="G57" s="4"/>
      <c r="H57" s="17" t="s">
        <v>538</v>
      </c>
      <c r="I57" s="54" t="s">
        <v>207</v>
      </c>
      <c r="K57" s="23"/>
      <c r="L57" s="4"/>
      <c r="M57" s="17" t="s">
        <v>324</v>
      </c>
      <c r="N57" s="54" t="s">
        <v>207</v>
      </c>
      <c r="P57" s="23"/>
      <c r="Q57" s="4"/>
      <c r="R57" s="17" t="s">
        <v>393</v>
      </c>
      <c r="S57" s="54" t="s">
        <v>207</v>
      </c>
      <c r="U57" s="23"/>
      <c r="V57" s="4"/>
      <c r="W57" s="17" t="s">
        <v>223</v>
      </c>
      <c r="X57" s="54" t="s">
        <v>207</v>
      </c>
    </row>
    <row r="58" spans="1:24" x14ac:dyDescent="0.15">
      <c r="A58" s="23"/>
      <c r="B58" s="4"/>
      <c r="C58" s="17" t="s">
        <v>590</v>
      </c>
      <c r="D58" s="52" t="s">
        <v>203</v>
      </c>
      <c r="F58" s="23"/>
      <c r="G58" s="4"/>
      <c r="H58" s="17" t="s">
        <v>539</v>
      </c>
      <c r="I58" s="52" t="s">
        <v>203</v>
      </c>
      <c r="K58" s="23"/>
      <c r="L58" s="4"/>
      <c r="M58" s="17" t="s">
        <v>172</v>
      </c>
      <c r="N58" s="52" t="s">
        <v>203</v>
      </c>
      <c r="P58" s="23"/>
      <c r="Q58" s="4"/>
      <c r="R58" s="17" t="s">
        <v>394</v>
      </c>
      <c r="S58" s="52" t="s">
        <v>203</v>
      </c>
      <c r="U58" s="23"/>
      <c r="V58" s="4"/>
      <c r="W58" s="17" t="s">
        <v>172</v>
      </c>
      <c r="X58" s="52" t="s">
        <v>203</v>
      </c>
    </row>
    <row r="59" spans="1:24" x14ac:dyDescent="0.15">
      <c r="A59" s="23"/>
      <c r="B59" s="4"/>
      <c r="C59" s="1" t="s">
        <v>591</v>
      </c>
      <c r="D59" s="54" t="s">
        <v>186</v>
      </c>
      <c r="F59" s="23"/>
      <c r="G59" s="4"/>
      <c r="H59" s="1" t="s">
        <v>540</v>
      </c>
      <c r="I59" s="54" t="s">
        <v>235</v>
      </c>
      <c r="K59" s="23"/>
      <c r="L59" s="4"/>
      <c r="M59" s="1" t="s">
        <v>325</v>
      </c>
      <c r="N59" s="54" t="s">
        <v>257</v>
      </c>
      <c r="P59" s="23"/>
      <c r="Q59" s="4"/>
      <c r="R59" s="1" t="s">
        <v>395</v>
      </c>
      <c r="S59" s="54" t="s">
        <v>272</v>
      </c>
      <c r="U59" s="23"/>
      <c r="V59" s="4"/>
      <c r="W59" s="1" t="s">
        <v>462</v>
      </c>
      <c r="X59" s="54" t="s">
        <v>285</v>
      </c>
    </row>
    <row r="60" spans="1:24" x14ac:dyDescent="0.15">
      <c r="A60" s="23"/>
      <c r="B60" s="4"/>
      <c r="C60" s="17" t="s">
        <v>592</v>
      </c>
      <c r="D60" s="54" t="s">
        <v>187</v>
      </c>
      <c r="F60" s="23"/>
      <c r="G60" s="4"/>
      <c r="H60" s="17" t="s">
        <v>541</v>
      </c>
      <c r="I60" s="54" t="s">
        <v>236</v>
      </c>
      <c r="K60" s="23"/>
      <c r="L60" s="4"/>
      <c r="M60" s="17" t="s">
        <v>326</v>
      </c>
      <c r="N60" s="54" t="s">
        <v>258</v>
      </c>
      <c r="P60" s="23"/>
      <c r="Q60" s="4"/>
      <c r="R60" s="17" t="s">
        <v>396</v>
      </c>
      <c r="S60" s="54" t="s">
        <v>273</v>
      </c>
      <c r="U60" s="23"/>
      <c r="V60" s="4"/>
      <c r="W60" s="17" t="s">
        <v>463</v>
      </c>
      <c r="X60" s="54" t="s">
        <v>288</v>
      </c>
    </row>
    <row r="61" spans="1:24" x14ac:dyDescent="0.15">
      <c r="A61" s="23"/>
      <c r="B61" s="4"/>
      <c r="C61" s="17" t="s">
        <v>593</v>
      </c>
      <c r="D61" s="24" t="s">
        <v>214</v>
      </c>
      <c r="F61" s="23"/>
      <c r="G61" s="4"/>
      <c r="H61" s="17" t="s">
        <v>542</v>
      </c>
      <c r="I61" s="24" t="s">
        <v>214</v>
      </c>
      <c r="K61" s="23"/>
      <c r="L61" s="4"/>
      <c r="M61" s="17" t="s">
        <v>327</v>
      </c>
      <c r="N61" s="24" t="s">
        <v>214</v>
      </c>
      <c r="P61" s="23"/>
      <c r="Q61" s="4"/>
      <c r="R61" s="17" t="s">
        <v>397</v>
      </c>
      <c r="S61" s="24" t="s">
        <v>214</v>
      </c>
      <c r="U61" s="23"/>
      <c r="V61" s="4"/>
      <c r="W61" s="17" t="s">
        <v>464</v>
      </c>
      <c r="X61" s="24" t="s">
        <v>214</v>
      </c>
    </row>
    <row r="62" spans="1:24" ht="15" thickBot="1" x14ac:dyDescent="0.2">
      <c r="A62" s="25"/>
      <c r="B62" s="26"/>
      <c r="C62" s="19" t="s">
        <v>594</v>
      </c>
      <c r="D62" s="53" t="s">
        <v>208</v>
      </c>
      <c r="F62" s="25"/>
      <c r="G62" s="26"/>
      <c r="H62" s="19" t="s">
        <v>543</v>
      </c>
      <c r="I62" s="53" t="s">
        <v>208</v>
      </c>
      <c r="K62" s="25"/>
      <c r="L62" s="26"/>
      <c r="M62" s="19" t="s">
        <v>328</v>
      </c>
      <c r="N62" s="53" t="s">
        <v>208</v>
      </c>
      <c r="P62" s="25"/>
      <c r="Q62" s="26"/>
      <c r="R62" s="19" t="s">
        <v>398</v>
      </c>
      <c r="S62" s="53" t="s">
        <v>208</v>
      </c>
      <c r="U62" s="25"/>
      <c r="V62" s="26"/>
      <c r="W62" s="19" t="s">
        <v>465</v>
      </c>
      <c r="X62" s="53" t="s">
        <v>208</v>
      </c>
    </row>
    <row r="63" spans="1:24" ht="15" thickBot="1" x14ac:dyDescent="0.2"/>
    <row r="64" spans="1:24" x14ac:dyDescent="0.15">
      <c r="A64" s="11" t="s">
        <v>218</v>
      </c>
      <c r="B64" s="12">
        <v>9.2461499999999997E-11</v>
      </c>
      <c r="C64" s="13" t="s">
        <v>224</v>
      </c>
      <c r="D64" s="14" t="s">
        <v>28</v>
      </c>
      <c r="F64" s="11" t="s">
        <v>231</v>
      </c>
      <c r="G64" s="12">
        <v>3.2441000000000002E-10</v>
      </c>
      <c r="H64" s="13" t="s">
        <v>544</v>
      </c>
      <c r="I64" s="28" t="s">
        <v>46</v>
      </c>
      <c r="K64" s="11" t="s">
        <v>251</v>
      </c>
      <c r="L64" s="12">
        <v>1.1154700000000001E-10</v>
      </c>
      <c r="M64" s="13" t="s">
        <v>329</v>
      </c>
      <c r="N64" s="28" t="s">
        <v>62</v>
      </c>
      <c r="P64" s="11" t="s">
        <v>266</v>
      </c>
      <c r="Q64" s="12">
        <v>2.0860300000000001E-10</v>
      </c>
      <c r="R64" s="13" t="s">
        <v>399</v>
      </c>
      <c r="S64" s="28" t="s">
        <v>87</v>
      </c>
      <c r="U64" s="11" t="s">
        <v>281</v>
      </c>
      <c r="V64" s="12">
        <v>1.3698400000000001E-11</v>
      </c>
      <c r="W64" s="13" t="s">
        <v>466</v>
      </c>
      <c r="X64" s="28" t="s">
        <v>112</v>
      </c>
    </row>
    <row r="65" spans="1:24" x14ac:dyDescent="0.15">
      <c r="A65" s="15"/>
      <c r="B65" s="16"/>
      <c r="C65" s="17" t="s">
        <v>595</v>
      </c>
      <c r="D65" s="18" t="s">
        <v>29</v>
      </c>
      <c r="F65" s="15"/>
      <c r="G65" s="16"/>
      <c r="H65" s="17" t="s">
        <v>545</v>
      </c>
      <c r="I65" s="29" t="s">
        <v>47</v>
      </c>
      <c r="K65" s="15"/>
      <c r="L65" s="16"/>
      <c r="M65" s="17" t="s">
        <v>330</v>
      </c>
      <c r="N65" s="29" t="s">
        <v>63</v>
      </c>
      <c r="P65" s="15"/>
      <c r="Q65" s="16"/>
      <c r="R65" s="17" t="s">
        <v>400</v>
      </c>
      <c r="S65" s="29" t="s">
        <v>88</v>
      </c>
      <c r="U65" s="15"/>
      <c r="V65" s="16"/>
      <c r="W65" s="17" t="s">
        <v>467</v>
      </c>
      <c r="X65" s="29" t="s">
        <v>113</v>
      </c>
    </row>
    <row r="66" spans="1:24" x14ac:dyDescent="0.15">
      <c r="A66" s="15"/>
      <c r="B66" s="16"/>
      <c r="C66" s="17" t="s">
        <v>596</v>
      </c>
      <c r="D66" s="18" t="s">
        <v>30</v>
      </c>
      <c r="F66" s="15"/>
      <c r="G66" s="16"/>
      <c r="H66" s="17" t="s">
        <v>546</v>
      </c>
      <c r="I66" s="29" t="s">
        <v>48</v>
      </c>
      <c r="K66" s="15"/>
      <c r="L66" s="16"/>
      <c r="M66" s="17" t="s">
        <v>331</v>
      </c>
      <c r="N66" s="29" t="s">
        <v>64</v>
      </c>
      <c r="P66" s="15"/>
      <c r="Q66" s="16"/>
      <c r="R66" s="17" t="s">
        <v>401</v>
      </c>
      <c r="S66" s="29" t="s">
        <v>89</v>
      </c>
      <c r="U66" s="15"/>
      <c r="V66" s="16"/>
      <c r="W66" s="17" t="s">
        <v>468</v>
      </c>
      <c r="X66" s="29" t="s">
        <v>114</v>
      </c>
    </row>
    <row r="67" spans="1:24" x14ac:dyDescent="0.15">
      <c r="A67" s="15"/>
      <c r="B67" s="16"/>
      <c r="C67" s="17" t="s">
        <v>597</v>
      </c>
      <c r="D67" s="58" t="s">
        <v>291</v>
      </c>
      <c r="F67" s="15"/>
      <c r="G67" s="16"/>
      <c r="H67" s="17" t="s">
        <v>547</v>
      </c>
      <c r="I67" s="29" t="s">
        <v>49</v>
      </c>
      <c r="K67" s="15"/>
      <c r="L67" s="16"/>
      <c r="M67" s="17" t="s">
        <v>332</v>
      </c>
      <c r="N67" s="29" t="s">
        <v>65</v>
      </c>
      <c r="P67" s="15"/>
      <c r="Q67" s="16"/>
      <c r="R67" s="17" t="s">
        <v>402</v>
      </c>
      <c r="S67" s="29" t="s">
        <v>90</v>
      </c>
      <c r="U67" s="15"/>
      <c r="V67" s="16"/>
      <c r="W67" s="17" t="s">
        <v>469</v>
      </c>
      <c r="X67" s="29" t="s">
        <v>115</v>
      </c>
    </row>
    <row r="68" spans="1:24" x14ac:dyDescent="0.15">
      <c r="A68" s="15"/>
      <c r="B68" s="16"/>
      <c r="C68" s="17" t="s">
        <v>598</v>
      </c>
      <c r="D68" s="18" t="s">
        <v>31</v>
      </c>
      <c r="F68" s="15"/>
      <c r="G68" s="16"/>
      <c r="H68" s="17" t="s">
        <v>548</v>
      </c>
      <c r="I68" s="29" t="s">
        <v>50</v>
      </c>
      <c r="K68" s="15"/>
      <c r="L68" s="16"/>
      <c r="M68" s="17" t="s">
        <v>333</v>
      </c>
      <c r="N68" s="29" t="s">
        <v>66</v>
      </c>
      <c r="P68" s="15"/>
      <c r="Q68" s="16"/>
      <c r="R68" s="17" t="s">
        <v>403</v>
      </c>
      <c r="S68" s="29" t="s">
        <v>91</v>
      </c>
      <c r="U68" s="15"/>
      <c r="V68" s="16"/>
      <c r="W68" s="17" t="s">
        <v>470</v>
      </c>
      <c r="X68" s="29" t="s">
        <v>116</v>
      </c>
    </row>
    <row r="69" spans="1:24" x14ac:dyDescent="0.15">
      <c r="A69" s="15"/>
      <c r="B69" s="16"/>
      <c r="C69" s="1" t="s">
        <v>19</v>
      </c>
      <c r="D69" s="24" t="s">
        <v>180</v>
      </c>
      <c r="F69" s="15"/>
      <c r="G69" s="16"/>
      <c r="H69" s="1" t="s">
        <v>19</v>
      </c>
      <c r="I69" s="24" t="s">
        <v>180</v>
      </c>
      <c r="K69" s="15"/>
      <c r="L69" s="16"/>
      <c r="M69" s="1" t="s">
        <v>19</v>
      </c>
      <c r="N69" s="24" t="s">
        <v>180</v>
      </c>
      <c r="P69" s="15"/>
      <c r="Q69" s="16"/>
      <c r="R69" s="1" t="s">
        <v>19</v>
      </c>
      <c r="S69" s="24" t="s">
        <v>180</v>
      </c>
      <c r="U69" s="15"/>
      <c r="V69" s="16"/>
      <c r="W69" s="1" t="s">
        <v>19</v>
      </c>
      <c r="X69" s="24" t="s">
        <v>180</v>
      </c>
    </row>
    <row r="70" spans="1:24" x14ac:dyDescent="0.15">
      <c r="A70" s="15"/>
      <c r="B70" s="22"/>
      <c r="C70" s="17" t="s">
        <v>191</v>
      </c>
      <c r="D70" s="24" t="s">
        <v>181</v>
      </c>
      <c r="F70" s="15"/>
      <c r="G70" s="22"/>
      <c r="H70" s="17" t="s">
        <v>191</v>
      </c>
      <c r="I70" s="24" t="s">
        <v>181</v>
      </c>
      <c r="K70" s="15"/>
      <c r="L70" s="22"/>
      <c r="M70" s="17" t="s">
        <v>191</v>
      </c>
      <c r="N70" s="24" t="s">
        <v>181</v>
      </c>
      <c r="P70" s="15"/>
      <c r="Q70" s="22"/>
      <c r="R70" s="17" t="s">
        <v>191</v>
      </c>
      <c r="S70" s="24" t="s">
        <v>181</v>
      </c>
      <c r="U70" s="15"/>
      <c r="V70" s="22"/>
      <c r="W70" s="17" t="s">
        <v>191</v>
      </c>
      <c r="X70" s="24" t="s">
        <v>181</v>
      </c>
    </row>
    <row r="71" spans="1:24" x14ac:dyDescent="0.15">
      <c r="A71" s="23"/>
      <c r="B71" s="4"/>
      <c r="C71" s="17" t="s">
        <v>189</v>
      </c>
      <c r="D71" s="24" t="s">
        <v>182</v>
      </c>
      <c r="F71" s="23"/>
      <c r="G71" s="4"/>
      <c r="H71" s="17" t="s">
        <v>189</v>
      </c>
      <c r="I71" s="24" t="s">
        <v>182</v>
      </c>
      <c r="K71" s="23"/>
      <c r="L71" s="4"/>
      <c r="M71" s="17" t="s">
        <v>189</v>
      </c>
      <c r="N71" s="24" t="s">
        <v>182</v>
      </c>
      <c r="P71" s="23"/>
      <c r="Q71" s="4"/>
      <c r="R71" s="17" t="s">
        <v>189</v>
      </c>
      <c r="S71" s="24" t="s">
        <v>182</v>
      </c>
      <c r="U71" s="23"/>
      <c r="V71" s="4"/>
      <c r="W71" s="17" t="s">
        <v>189</v>
      </c>
      <c r="X71" s="24" t="s">
        <v>182</v>
      </c>
    </row>
    <row r="72" spans="1:24" x14ac:dyDescent="0.15">
      <c r="A72" s="23"/>
      <c r="B72" s="4"/>
      <c r="C72" s="17" t="s">
        <v>190</v>
      </c>
      <c r="D72" s="24" t="s">
        <v>183</v>
      </c>
      <c r="F72" s="23"/>
      <c r="G72" s="4"/>
      <c r="H72" s="17" t="s">
        <v>190</v>
      </c>
      <c r="I72" s="24" t="s">
        <v>183</v>
      </c>
      <c r="K72" s="23"/>
      <c r="L72" s="4"/>
      <c r="M72" s="17" t="s">
        <v>190</v>
      </c>
      <c r="N72" s="24" t="s">
        <v>183</v>
      </c>
      <c r="P72" s="23"/>
      <c r="Q72" s="4"/>
      <c r="R72" s="17" t="s">
        <v>190</v>
      </c>
      <c r="S72" s="24" t="s">
        <v>183</v>
      </c>
      <c r="U72" s="23"/>
      <c r="V72" s="4"/>
      <c r="W72" s="17" t="s">
        <v>190</v>
      </c>
      <c r="X72" s="24" t="s">
        <v>183</v>
      </c>
    </row>
    <row r="73" spans="1:24" x14ac:dyDescent="0.15">
      <c r="A73" s="23"/>
      <c r="B73" s="4"/>
      <c r="C73" s="17" t="s">
        <v>599</v>
      </c>
      <c r="D73" s="24" t="s">
        <v>184</v>
      </c>
      <c r="F73" s="23"/>
      <c r="G73" s="4"/>
      <c r="H73" s="17" t="s">
        <v>549</v>
      </c>
      <c r="I73" s="24" t="s">
        <v>184</v>
      </c>
      <c r="K73" s="23"/>
      <c r="L73" s="4"/>
      <c r="M73" s="17" t="s">
        <v>334</v>
      </c>
      <c r="N73" s="24" t="s">
        <v>184</v>
      </c>
      <c r="P73" s="23"/>
      <c r="Q73" s="4"/>
      <c r="R73" s="17" t="s">
        <v>404</v>
      </c>
      <c r="S73" s="24" t="s">
        <v>184</v>
      </c>
      <c r="U73" s="23"/>
      <c r="V73" s="4"/>
      <c r="W73" s="17" t="s">
        <v>471</v>
      </c>
      <c r="X73" s="24" t="s">
        <v>184</v>
      </c>
    </row>
    <row r="74" spans="1:24" x14ac:dyDescent="0.15">
      <c r="A74" s="23"/>
      <c r="B74" s="4"/>
      <c r="C74" s="17" t="s">
        <v>600</v>
      </c>
      <c r="D74" s="24" t="s">
        <v>185</v>
      </c>
      <c r="F74" s="23"/>
      <c r="G74" s="4"/>
      <c r="H74" s="17" t="s">
        <v>550</v>
      </c>
      <c r="I74" s="24" t="s">
        <v>185</v>
      </c>
      <c r="K74" s="23"/>
      <c r="L74" s="4"/>
      <c r="M74" s="17" t="s">
        <v>335</v>
      </c>
      <c r="N74" s="24" t="s">
        <v>185</v>
      </c>
      <c r="P74" s="23"/>
      <c r="Q74" s="4"/>
      <c r="R74" s="17" t="s">
        <v>405</v>
      </c>
      <c r="S74" s="24" t="s">
        <v>185</v>
      </c>
      <c r="U74" s="23"/>
      <c r="V74" s="4"/>
      <c r="W74" s="17" t="s">
        <v>472</v>
      </c>
      <c r="X74" s="24" t="s">
        <v>185</v>
      </c>
    </row>
    <row r="75" spans="1:24" x14ac:dyDescent="0.15">
      <c r="A75" s="23"/>
      <c r="B75" s="4"/>
      <c r="C75" s="17" t="s">
        <v>601</v>
      </c>
      <c r="D75" s="54" t="s">
        <v>207</v>
      </c>
      <c r="F75" s="23"/>
      <c r="G75" s="4"/>
      <c r="H75" s="17" t="s">
        <v>223</v>
      </c>
      <c r="I75" s="54" t="s">
        <v>207</v>
      </c>
      <c r="K75" s="23"/>
      <c r="L75" s="4"/>
      <c r="M75" s="17" t="s">
        <v>336</v>
      </c>
      <c r="N75" s="54" t="s">
        <v>207</v>
      </c>
      <c r="P75" s="23"/>
      <c r="Q75" s="4"/>
      <c r="R75" s="17" t="s">
        <v>406</v>
      </c>
      <c r="S75" s="54" t="s">
        <v>207</v>
      </c>
      <c r="U75" s="23"/>
      <c r="V75" s="4"/>
      <c r="W75" s="17" t="s">
        <v>473</v>
      </c>
      <c r="X75" s="54" t="s">
        <v>207</v>
      </c>
    </row>
    <row r="76" spans="1:24" x14ac:dyDescent="0.15">
      <c r="A76" s="23"/>
      <c r="B76" s="4"/>
      <c r="C76" s="1" t="s">
        <v>602</v>
      </c>
      <c r="D76" s="52" t="s">
        <v>203</v>
      </c>
      <c r="F76" s="23"/>
      <c r="G76" s="4"/>
      <c r="H76" s="1" t="s">
        <v>172</v>
      </c>
      <c r="I76" s="52" t="s">
        <v>203</v>
      </c>
      <c r="K76" s="23"/>
      <c r="L76" s="4"/>
      <c r="M76" s="1" t="s">
        <v>172</v>
      </c>
      <c r="N76" s="52" t="s">
        <v>203</v>
      </c>
      <c r="P76" s="23"/>
      <c r="Q76" s="4"/>
      <c r="R76" s="1" t="s">
        <v>407</v>
      </c>
      <c r="S76" s="52" t="s">
        <v>203</v>
      </c>
      <c r="U76" s="23"/>
      <c r="V76" s="4"/>
      <c r="W76" s="1" t="s">
        <v>474</v>
      </c>
      <c r="X76" s="52" t="s">
        <v>203</v>
      </c>
    </row>
    <row r="77" spans="1:24" x14ac:dyDescent="0.15">
      <c r="A77" s="23"/>
      <c r="B77" s="4"/>
      <c r="C77" s="1" t="s">
        <v>603</v>
      </c>
      <c r="D77" s="54" t="s">
        <v>217</v>
      </c>
      <c r="F77" s="23"/>
      <c r="G77" s="4"/>
      <c r="H77" s="1" t="s">
        <v>551</v>
      </c>
      <c r="I77" s="54" t="s">
        <v>237</v>
      </c>
      <c r="K77" s="23"/>
      <c r="L77" s="4"/>
      <c r="M77" s="1" t="s">
        <v>337</v>
      </c>
      <c r="N77" s="54" t="s">
        <v>259</v>
      </c>
      <c r="P77" s="23"/>
      <c r="Q77" s="4"/>
      <c r="R77" s="1" t="s">
        <v>408</v>
      </c>
      <c r="S77" s="54" t="s">
        <v>274</v>
      </c>
      <c r="U77" s="23"/>
      <c r="V77" s="4"/>
      <c r="W77" s="1" t="s">
        <v>475</v>
      </c>
      <c r="X77" s="54" t="s">
        <v>285</v>
      </c>
    </row>
    <row r="78" spans="1:24" x14ac:dyDescent="0.15">
      <c r="A78" s="23"/>
      <c r="B78" s="4"/>
      <c r="C78" s="17" t="s">
        <v>225</v>
      </c>
      <c r="D78" s="54" t="s">
        <v>216</v>
      </c>
      <c r="F78" s="23"/>
      <c r="G78" s="4"/>
      <c r="H78" s="17" t="s">
        <v>552</v>
      </c>
      <c r="I78" s="54" t="s">
        <v>238</v>
      </c>
      <c r="K78" s="23"/>
      <c r="L78" s="4"/>
      <c r="M78" s="17" t="s">
        <v>338</v>
      </c>
      <c r="N78" s="54" t="s">
        <v>260</v>
      </c>
      <c r="P78" s="23"/>
      <c r="Q78" s="4"/>
      <c r="R78" s="17" t="s">
        <v>409</v>
      </c>
      <c r="S78" s="54" t="s">
        <v>277</v>
      </c>
      <c r="U78" s="23"/>
      <c r="V78" s="4"/>
      <c r="W78" s="17" t="s">
        <v>476</v>
      </c>
      <c r="X78" s="54" t="s">
        <v>287</v>
      </c>
    </row>
    <row r="79" spans="1:24" x14ac:dyDescent="0.15">
      <c r="A79" s="23"/>
      <c r="B79" s="4"/>
      <c r="C79" s="17" t="s">
        <v>604</v>
      </c>
      <c r="D79" s="24" t="s">
        <v>214</v>
      </c>
      <c r="F79" s="23"/>
      <c r="G79" s="4"/>
      <c r="H79" s="17" t="s">
        <v>553</v>
      </c>
      <c r="I79" s="24" t="s">
        <v>214</v>
      </c>
      <c r="K79" s="23"/>
      <c r="L79" s="4"/>
      <c r="M79" s="17" t="s">
        <v>339</v>
      </c>
      <c r="N79" s="24" t="s">
        <v>214</v>
      </c>
      <c r="P79" s="23"/>
      <c r="Q79" s="4"/>
      <c r="R79" s="17" t="s">
        <v>410</v>
      </c>
      <c r="S79" s="24" t="s">
        <v>214</v>
      </c>
      <c r="U79" s="23"/>
      <c r="V79" s="4"/>
      <c r="W79" s="17" t="s">
        <v>477</v>
      </c>
      <c r="X79" s="24" t="s">
        <v>214</v>
      </c>
    </row>
    <row r="80" spans="1:24" ht="15" thickBot="1" x14ac:dyDescent="0.2">
      <c r="A80" s="25"/>
      <c r="B80" s="26"/>
      <c r="C80" s="19" t="s">
        <v>605</v>
      </c>
      <c r="D80" s="53" t="s">
        <v>208</v>
      </c>
      <c r="F80" s="25"/>
      <c r="G80" s="26"/>
      <c r="H80" s="19" t="s">
        <v>465</v>
      </c>
      <c r="I80" s="53" t="s">
        <v>208</v>
      </c>
      <c r="K80" s="25"/>
      <c r="L80" s="26"/>
      <c r="M80" s="19" t="s">
        <v>340</v>
      </c>
      <c r="N80" s="53" t="s">
        <v>208</v>
      </c>
      <c r="P80" s="25"/>
      <c r="Q80" s="26"/>
      <c r="R80" s="19" t="s">
        <v>411</v>
      </c>
      <c r="S80" s="53" t="s">
        <v>208</v>
      </c>
      <c r="U80" s="25"/>
      <c r="V80" s="26"/>
      <c r="W80" s="19" t="s">
        <v>478</v>
      </c>
      <c r="X80" s="53" t="s">
        <v>208</v>
      </c>
    </row>
    <row r="81" spans="1:24" ht="15" thickBot="1" x14ac:dyDescent="0.2"/>
    <row r="82" spans="1:24" x14ac:dyDescent="0.15">
      <c r="A82" s="11" t="s">
        <v>219</v>
      </c>
      <c r="B82" s="12">
        <v>9.3968099999999991E-10</v>
      </c>
      <c r="C82" s="13" t="s">
        <v>606</v>
      </c>
      <c r="D82" s="21" t="s">
        <v>16</v>
      </c>
      <c r="F82" s="11" t="s">
        <v>232</v>
      </c>
      <c r="G82" s="12">
        <v>3.4240400000000001E-10</v>
      </c>
      <c r="H82" s="13" t="s">
        <v>555</v>
      </c>
      <c r="I82" s="28" t="s">
        <v>51</v>
      </c>
      <c r="K82" s="11" t="s">
        <v>252</v>
      </c>
      <c r="L82" s="12">
        <v>4.5366300000000002E-12</v>
      </c>
      <c r="M82" s="13" t="s">
        <v>341</v>
      </c>
      <c r="N82" s="28" t="s">
        <v>67</v>
      </c>
      <c r="P82" s="11" t="s">
        <v>267</v>
      </c>
      <c r="Q82" s="12">
        <v>2.1489399999999999E-12</v>
      </c>
      <c r="R82" s="13" t="s">
        <v>412</v>
      </c>
      <c r="S82" s="28" t="s">
        <v>92</v>
      </c>
      <c r="U82" s="11" t="s">
        <v>282</v>
      </c>
      <c r="V82" s="12">
        <v>1.63081E-15</v>
      </c>
      <c r="W82" s="13" t="s">
        <v>486</v>
      </c>
      <c r="X82" s="28" t="s">
        <v>117</v>
      </c>
    </row>
    <row r="83" spans="1:24" x14ac:dyDescent="0.15">
      <c r="A83" s="51" t="s">
        <v>215</v>
      </c>
      <c r="B83" s="16"/>
      <c r="C83" s="17" t="s">
        <v>607</v>
      </c>
      <c r="D83" s="18" t="s">
        <v>12</v>
      </c>
      <c r="F83" s="51" t="s">
        <v>215</v>
      </c>
      <c r="G83" s="16"/>
      <c r="H83" s="17" t="s">
        <v>556</v>
      </c>
      <c r="I83" s="29" t="s">
        <v>52</v>
      </c>
      <c r="K83" s="51" t="s">
        <v>215</v>
      </c>
      <c r="L83" s="16"/>
      <c r="M83" s="17" t="s">
        <v>342</v>
      </c>
      <c r="N83" s="29" t="s">
        <v>68</v>
      </c>
      <c r="P83" s="51" t="s">
        <v>215</v>
      </c>
      <c r="Q83" s="16"/>
      <c r="R83" s="17" t="s">
        <v>413</v>
      </c>
      <c r="S83" s="29" t="s">
        <v>93</v>
      </c>
      <c r="U83" s="51"/>
      <c r="V83" s="16"/>
      <c r="W83" s="17" t="s">
        <v>487</v>
      </c>
      <c r="X83" s="29" t="s">
        <v>118</v>
      </c>
    </row>
    <row r="84" spans="1:24" x14ac:dyDescent="0.15">
      <c r="A84" s="51" t="s">
        <v>222</v>
      </c>
      <c r="B84" s="16"/>
      <c r="C84" s="17" t="s">
        <v>608</v>
      </c>
      <c r="D84" s="18" t="s">
        <v>13</v>
      </c>
      <c r="F84" s="51"/>
      <c r="G84" s="16"/>
      <c r="H84" s="17" t="s">
        <v>557</v>
      </c>
      <c r="I84" s="29" t="s">
        <v>53</v>
      </c>
      <c r="K84" s="51"/>
      <c r="L84" s="16"/>
      <c r="M84" s="17" t="s">
        <v>343</v>
      </c>
      <c r="N84" s="29" t="s">
        <v>69</v>
      </c>
      <c r="P84" s="51"/>
      <c r="Q84" s="16"/>
      <c r="R84" s="17" t="s">
        <v>414</v>
      </c>
      <c r="S84" s="29" t="s">
        <v>94</v>
      </c>
      <c r="U84" s="51"/>
      <c r="V84" s="16"/>
      <c r="W84" s="17" t="s">
        <v>488</v>
      </c>
      <c r="X84" s="29" t="s">
        <v>119</v>
      </c>
    </row>
    <row r="85" spans="1:24" x14ac:dyDescent="0.15">
      <c r="A85" s="15"/>
      <c r="B85" s="16"/>
      <c r="C85" s="17" t="s">
        <v>609</v>
      </c>
      <c r="D85" s="18" t="s">
        <v>14</v>
      </c>
      <c r="F85" s="15"/>
      <c r="G85" s="16"/>
      <c r="H85" s="17" t="s">
        <v>558</v>
      </c>
      <c r="I85" s="29" t="s">
        <v>244</v>
      </c>
      <c r="K85" s="15"/>
      <c r="L85" s="16"/>
      <c r="M85" s="17" t="s">
        <v>344</v>
      </c>
      <c r="N85" s="29" t="s">
        <v>70</v>
      </c>
      <c r="P85" s="15"/>
      <c r="Q85" s="16"/>
      <c r="R85" s="17" t="s">
        <v>415</v>
      </c>
      <c r="S85" s="29" t="s">
        <v>95</v>
      </c>
      <c r="U85" s="15"/>
      <c r="V85" s="16"/>
      <c r="W85" s="17" t="s">
        <v>479</v>
      </c>
      <c r="X85" s="29" t="s">
        <v>120</v>
      </c>
    </row>
    <row r="86" spans="1:24" x14ac:dyDescent="0.15">
      <c r="A86" s="15"/>
      <c r="B86" s="16"/>
      <c r="C86" s="17" t="s">
        <v>610</v>
      </c>
      <c r="D86" s="20" t="s">
        <v>17</v>
      </c>
      <c r="F86" s="15"/>
      <c r="G86" s="16"/>
      <c r="H86" s="17" t="s">
        <v>559</v>
      </c>
      <c r="I86" s="29" t="s">
        <v>554</v>
      </c>
      <c r="K86" s="15"/>
      <c r="L86" s="16"/>
      <c r="M86" s="17" t="s">
        <v>345</v>
      </c>
      <c r="N86" s="29" t="s">
        <v>71</v>
      </c>
      <c r="P86" s="15"/>
      <c r="Q86" s="16"/>
      <c r="R86" s="17" t="s">
        <v>416</v>
      </c>
      <c r="S86" s="29" t="s">
        <v>96</v>
      </c>
      <c r="U86" s="15"/>
      <c r="V86" s="16"/>
      <c r="W86" s="17" t="s">
        <v>489</v>
      </c>
      <c r="X86" s="29" t="s">
        <v>121</v>
      </c>
    </row>
    <row r="87" spans="1:24" x14ac:dyDescent="0.15">
      <c r="A87" s="15"/>
      <c r="B87" s="16"/>
      <c r="C87" s="1" t="s">
        <v>188</v>
      </c>
      <c r="D87" s="24" t="s">
        <v>180</v>
      </c>
      <c r="F87" s="15"/>
      <c r="G87" s="16"/>
      <c r="H87" s="1" t="s">
        <v>19</v>
      </c>
      <c r="I87" s="24" t="s">
        <v>180</v>
      </c>
      <c r="K87" s="15"/>
      <c r="L87" s="16"/>
      <c r="M87" s="1" t="s">
        <v>19</v>
      </c>
      <c r="N87" s="24" t="s">
        <v>180</v>
      </c>
      <c r="P87" s="15"/>
      <c r="Q87" s="16"/>
      <c r="R87" s="1" t="s">
        <v>19</v>
      </c>
      <c r="S87" s="24" t="s">
        <v>180</v>
      </c>
      <c r="U87" s="15"/>
      <c r="V87" s="16"/>
      <c r="W87" s="1" t="s">
        <v>490</v>
      </c>
      <c r="X87" s="24" t="s">
        <v>180</v>
      </c>
    </row>
    <row r="88" spans="1:24" x14ac:dyDescent="0.15">
      <c r="A88" s="15"/>
      <c r="B88" s="22"/>
      <c r="C88" s="17" t="s">
        <v>611</v>
      </c>
      <c r="D88" s="24" t="s">
        <v>181</v>
      </c>
      <c r="F88" s="15"/>
      <c r="G88" s="22"/>
      <c r="H88" s="17" t="s">
        <v>191</v>
      </c>
      <c r="I88" s="24" t="s">
        <v>181</v>
      </c>
      <c r="K88" s="15"/>
      <c r="L88" s="22"/>
      <c r="M88" s="17" t="s">
        <v>191</v>
      </c>
      <c r="N88" s="24" t="s">
        <v>181</v>
      </c>
      <c r="P88" s="15"/>
      <c r="Q88" s="22"/>
      <c r="R88" s="17" t="s">
        <v>191</v>
      </c>
      <c r="S88" s="24" t="s">
        <v>181</v>
      </c>
      <c r="U88" s="15"/>
      <c r="V88" s="22"/>
      <c r="W88" s="17" t="s">
        <v>491</v>
      </c>
      <c r="X88" s="24" t="s">
        <v>181</v>
      </c>
    </row>
    <row r="89" spans="1:24" x14ac:dyDescent="0.15">
      <c r="A89" s="23"/>
      <c r="B89" s="4"/>
      <c r="C89" s="17" t="s">
        <v>189</v>
      </c>
      <c r="D89" s="24" t="s">
        <v>182</v>
      </c>
      <c r="F89" s="23"/>
      <c r="G89" s="4"/>
      <c r="H89" s="17" t="s">
        <v>189</v>
      </c>
      <c r="I89" s="24" t="s">
        <v>182</v>
      </c>
      <c r="K89" s="23"/>
      <c r="L89" s="4"/>
      <c r="M89" s="17" t="s">
        <v>189</v>
      </c>
      <c r="N89" s="24" t="s">
        <v>182</v>
      </c>
      <c r="P89" s="23"/>
      <c r="Q89" s="4"/>
      <c r="R89" s="17" t="s">
        <v>189</v>
      </c>
      <c r="S89" s="24" t="s">
        <v>182</v>
      </c>
      <c r="U89" s="23"/>
      <c r="V89" s="4"/>
      <c r="W89" s="17" t="s">
        <v>492</v>
      </c>
      <c r="X89" s="24" t="s">
        <v>182</v>
      </c>
    </row>
    <row r="90" spans="1:24" x14ac:dyDescent="0.15">
      <c r="A90" s="23"/>
      <c r="B90" s="4"/>
      <c r="C90" s="17" t="s">
        <v>190</v>
      </c>
      <c r="D90" s="24" t="s">
        <v>183</v>
      </c>
      <c r="F90" s="23"/>
      <c r="G90" s="4"/>
      <c r="H90" s="17" t="s">
        <v>190</v>
      </c>
      <c r="I90" s="24" t="s">
        <v>183</v>
      </c>
      <c r="K90" s="23"/>
      <c r="L90" s="4"/>
      <c r="M90" s="17" t="s">
        <v>190</v>
      </c>
      <c r="N90" s="24" t="s">
        <v>183</v>
      </c>
      <c r="P90" s="23"/>
      <c r="Q90" s="4"/>
      <c r="R90" s="17" t="s">
        <v>190</v>
      </c>
      <c r="S90" s="24" t="s">
        <v>183</v>
      </c>
      <c r="U90" s="23"/>
      <c r="V90" s="4"/>
      <c r="W90" s="17" t="s">
        <v>493</v>
      </c>
      <c r="X90" s="24" t="s">
        <v>183</v>
      </c>
    </row>
    <row r="91" spans="1:24" x14ac:dyDescent="0.15">
      <c r="A91" s="23"/>
      <c r="B91" s="4"/>
      <c r="C91" s="17" t="s">
        <v>612</v>
      </c>
      <c r="D91" s="24" t="s">
        <v>184</v>
      </c>
      <c r="F91" s="23"/>
      <c r="G91" s="4"/>
      <c r="H91" s="17" t="s">
        <v>560</v>
      </c>
      <c r="I91" s="24" t="s">
        <v>184</v>
      </c>
      <c r="K91" s="23"/>
      <c r="L91" s="4"/>
      <c r="M91" s="17" t="s">
        <v>346</v>
      </c>
      <c r="N91" s="24" t="s">
        <v>184</v>
      </c>
      <c r="P91" s="23"/>
      <c r="Q91" s="4"/>
      <c r="R91" s="17" t="s">
        <v>417</v>
      </c>
      <c r="S91" s="24" t="s">
        <v>184</v>
      </c>
      <c r="U91" s="23"/>
      <c r="V91" s="4"/>
      <c r="W91" s="17" t="s">
        <v>494</v>
      </c>
      <c r="X91" s="24" t="s">
        <v>184</v>
      </c>
    </row>
    <row r="92" spans="1:24" x14ac:dyDescent="0.15">
      <c r="A92" s="23"/>
      <c r="B92" s="4"/>
      <c r="C92" s="17" t="s">
        <v>192</v>
      </c>
      <c r="D92" s="24" t="s">
        <v>185</v>
      </c>
      <c r="F92" s="23"/>
      <c r="G92" s="4"/>
      <c r="H92" s="17" t="s">
        <v>192</v>
      </c>
      <c r="I92" s="24" t="s">
        <v>185</v>
      </c>
      <c r="K92" s="23"/>
      <c r="L92" s="4"/>
      <c r="M92" s="17" t="s">
        <v>347</v>
      </c>
      <c r="N92" s="24" t="s">
        <v>185</v>
      </c>
      <c r="P92" s="23"/>
      <c r="Q92" s="4"/>
      <c r="R92" s="17" t="s">
        <v>418</v>
      </c>
      <c r="S92" s="24" t="s">
        <v>185</v>
      </c>
      <c r="U92" s="23"/>
      <c r="V92" s="4"/>
      <c r="W92" s="17" t="s">
        <v>495</v>
      </c>
      <c r="X92" s="24" t="s">
        <v>185</v>
      </c>
    </row>
    <row r="93" spans="1:24" x14ac:dyDescent="0.15">
      <c r="A93" s="23"/>
      <c r="B93" s="4"/>
      <c r="C93" s="17" t="s">
        <v>223</v>
      </c>
      <c r="D93" s="54" t="s">
        <v>207</v>
      </c>
      <c r="F93" s="23"/>
      <c r="G93" s="4"/>
      <c r="H93" s="17" t="s">
        <v>223</v>
      </c>
      <c r="I93" s="54" t="s">
        <v>207</v>
      </c>
      <c r="K93" s="23"/>
      <c r="L93" s="4"/>
      <c r="M93" s="17" t="s">
        <v>348</v>
      </c>
      <c r="N93" s="54" t="s">
        <v>207</v>
      </c>
      <c r="P93" s="23"/>
      <c r="Q93" s="4"/>
      <c r="R93" s="17" t="s">
        <v>419</v>
      </c>
      <c r="S93" s="54" t="s">
        <v>207</v>
      </c>
      <c r="U93" s="23"/>
      <c r="V93" s="4"/>
      <c r="W93" s="17" t="s">
        <v>223</v>
      </c>
      <c r="X93" s="54" t="s">
        <v>207</v>
      </c>
    </row>
    <row r="94" spans="1:24" x14ac:dyDescent="0.15">
      <c r="A94" s="23"/>
      <c r="B94" s="4"/>
      <c r="C94" s="17" t="s">
        <v>172</v>
      </c>
      <c r="D94" s="52" t="s">
        <v>203</v>
      </c>
      <c r="F94" s="23"/>
      <c r="G94" s="4"/>
      <c r="H94" s="17" t="s">
        <v>172</v>
      </c>
      <c r="I94" s="52" t="s">
        <v>203</v>
      </c>
      <c r="K94" s="23"/>
      <c r="L94" s="4"/>
      <c r="M94" s="17" t="s">
        <v>349</v>
      </c>
      <c r="N94" s="52" t="s">
        <v>203</v>
      </c>
      <c r="P94" s="23"/>
      <c r="Q94" s="4"/>
      <c r="R94" s="17" t="s">
        <v>172</v>
      </c>
      <c r="S94" s="52" t="s">
        <v>203</v>
      </c>
      <c r="U94" s="23"/>
      <c r="V94" s="4"/>
      <c r="W94" s="17" t="s">
        <v>496</v>
      </c>
      <c r="X94" s="52" t="s">
        <v>203</v>
      </c>
    </row>
    <row r="95" spans="1:24" x14ac:dyDescent="0.15">
      <c r="A95" s="23"/>
      <c r="B95" s="4"/>
      <c r="C95" s="1" t="s">
        <v>613</v>
      </c>
      <c r="D95" s="54" t="s">
        <v>221</v>
      </c>
      <c r="F95" s="23"/>
      <c r="G95" s="4"/>
      <c r="H95" s="1" t="s">
        <v>561</v>
      </c>
      <c r="I95" s="54" t="s">
        <v>240</v>
      </c>
      <c r="K95" s="23"/>
      <c r="L95" s="4"/>
      <c r="M95" s="1" t="s">
        <v>350</v>
      </c>
      <c r="N95" s="54" t="s">
        <v>262</v>
      </c>
      <c r="P95" s="23"/>
      <c r="Q95" s="4"/>
      <c r="R95" s="1" t="s">
        <v>420</v>
      </c>
      <c r="S95" s="54" t="s">
        <v>275</v>
      </c>
      <c r="U95" s="23"/>
      <c r="V95" s="4"/>
      <c r="W95" s="1" t="s">
        <v>480</v>
      </c>
      <c r="X95" s="54" t="s">
        <v>285</v>
      </c>
    </row>
    <row r="96" spans="1:24" x14ac:dyDescent="0.15">
      <c r="A96" s="23"/>
      <c r="B96" s="4"/>
      <c r="C96" s="17" t="s">
        <v>614</v>
      </c>
      <c r="D96" s="54" t="s">
        <v>220</v>
      </c>
      <c r="F96" s="23"/>
      <c r="G96" s="4"/>
      <c r="H96" s="17" t="s">
        <v>562</v>
      </c>
      <c r="I96" s="54" t="s">
        <v>239</v>
      </c>
      <c r="K96" s="23"/>
      <c r="L96" s="4"/>
      <c r="M96" s="17" t="s">
        <v>351</v>
      </c>
      <c r="N96" s="54" t="s">
        <v>261</v>
      </c>
      <c r="P96" s="23"/>
      <c r="Q96" s="4"/>
      <c r="R96" s="17" t="s">
        <v>421</v>
      </c>
      <c r="S96" s="54" t="s">
        <v>276</v>
      </c>
      <c r="U96" s="23"/>
      <c r="V96" s="4"/>
      <c r="W96" s="17" t="s">
        <v>497</v>
      </c>
      <c r="X96" s="54" t="s">
        <v>286</v>
      </c>
    </row>
    <row r="97" spans="1:24" x14ac:dyDescent="0.15">
      <c r="A97" s="23"/>
      <c r="B97" s="4"/>
      <c r="C97" s="17" t="s">
        <v>615</v>
      </c>
      <c r="D97" s="24" t="s">
        <v>214</v>
      </c>
      <c r="F97" s="23"/>
      <c r="G97" s="4"/>
      <c r="H97" s="17" t="s">
        <v>563</v>
      </c>
      <c r="I97" s="24" t="s">
        <v>214</v>
      </c>
      <c r="K97" s="23"/>
      <c r="L97" s="4"/>
      <c r="M97" s="17" t="s">
        <v>352</v>
      </c>
      <c r="N97" s="24" t="s">
        <v>214</v>
      </c>
      <c r="P97" s="23"/>
      <c r="Q97" s="4"/>
      <c r="R97" s="17" t="s">
        <v>422</v>
      </c>
      <c r="S97" s="24" t="s">
        <v>214</v>
      </c>
      <c r="U97" s="23"/>
      <c r="V97" s="4"/>
      <c r="W97" s="17" t="s">
        <v>498</v>
      </c>
      <c r="X97" s="24" t="s">
        <v>214</v>
      </c>
    </row>
    <row r="98" spans="1:24" ht="15" thickBot="1" x14ac:dyDescent="0.2">
      <c r="A98" s="25"/>
      <c r="B98" s="26"/>
      <c r="C98" s="19" t="s">
        <v>616</v>
      </c>
      <c r="D98" s="53" t="s">
        <v>208</v>
      </c>
      <c r="F98" s="25"/>
      <c r="G98" s="26"/>
      <c r="H98" s="19" t="s">
        <v>465</v>
      </c>
      <c r="I98" s="53" t="s">
        <v>208</v>
      </c>
      <c r="K98" s="25"/>
      <c r="L98" s="26"/>
      <c r="M98" s="19" t="s">
        <v>353</v>
      </c>
      <c r="N98" s="53" t="s">
        <v>208</v>
      </c>
      <c r="P98" s="25"/>
      <c r="Q98" s="26"/>
      <c r="R98" s="19" t="s">
        <v>423</v>
      </c>
      <c r="S98" s="53" t="s">
        <v>208</v>
      </c>
      <c r="U98" s="25"/>
      <c r="V98" s="26"/>
      <c r="W98" s="19" t="s">
        <v>499</v>
      </c>
      <c r="X98" s="53" t="s">
        <v>208</v>
      </c>
    </row>
  </sheetData>
  <mergeCells count="5">
    <mergeCell ref="A2:D2"/>
    <mergeCell ref="F2:I2"/>
    <mergeCell ref="K2:N2"/>
    <mergeCell ref="P2:S2"/>
    <mergeCell ref="U2:X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8BB3-9FA8-423E-B5E8-98797D5F2BCE}">
  <sheetPr>
    <tabColor theme="0"/>
  </sheetPr>
  <dimension ref="A1:X93"/>
  <sheetViews>
    <sheetView topLeftCell="A16" zoomScale="55" zoomScaleNormal="55" workbookViewId="0">
      <selection activeCell="F29" sqref="F29"/>
    </sheetView>
  </sheetViews>
  <sheetFormatPr baseColWidth="10" defaultColWidth="8.6640625" defaultRowHeight="15" x14ac:dyDescent="0.2"/>
  <cols>
    <col min="1" max="1" width="14.1640625" style="1" customWidth="1"/>
    <col min="2" max="2" width="13.5" style="1" bestFit="1" customWidth="1"/>
    <col min="3" max="3" width="38.83203125" style="1" bestFit="1" customWidth="1"/>
    <col min="4" max="4" width="36.83203125" style="1" bestFit="1" customWidth="1"/>
    <col min="5" max="5" width="8.6640625" style="111"/>
    <col min="6" max="6" width="14.1640625" style="1" customWidth="1"/>
    <col min="7" max="7" width="13.5" style="1" bestFit="1" customWidth="1"/>
    <col min="8" max="8" width="38.83203125" style="1" bestFit="1" customWidth="1"/>
    <col min="9" max="9" width="36.83203125" style="1" bestFit="1" customWidth="1"/>
    <col min="10" max="10" width="8.6640625" style="111"/>
    <col min="11" max="11" width="14.1640625" style="1" customWidth="1"/>
    <col min="12" max="12" width="13.5" style="1" bestFit="1" customWidth="1"/>
    <col min="13" max="13" width="38.83203125" style="1" bestFit="1" customWidth="1"/>
    <col min="14" max="14" width="36.83203125" style="1" bestFit="1" customWidth="1"/>
    <col min="15" max="15" width="8.6640625" style="111"/>
    <col min="16" max="16" width="14.1640625" style="1" customWidth="1"/>
    <col min="17" max="17" width="13.5" style="1" bestFit="1" customWidth="1"/>
    <col min="18" max="18" width="38.83203125" style="1" bestFit="1" customWidth="1"/>
    <col min="19" max="19" width="36.83203125" style="1" bestFit="1" customWidth="1"/>
    <col min="20" max="20" width="8.6640625" style="111"/>
    <col min="21" max="21" width="14.1640625" style="1" customWidth="1"/>
    <col min="22" max="22" width="13.5" style="1" bestFit="1" customWidth="1"/>
    <col min="23" max="23" width="38.83203125" style="1" bestFit="1" customWidth="1"/>
    <col min="24" max="24" width="36.83203125" style="1" bestFit="1" customWidth="1"/>
  </cols>
  <sheetData>
    <row r="1" spans="1:24" x14ac:dyDescent="0.2">
      <c r="A1" s="32" t="s">
        <v>684</v>
      </c>
      <c r="B1" s="33"/>
      <c r="C1" s="33"/>
      <c r="D1" s="33"/>
      <c r="F1" s="32" t="s">
        <v>684</v>
      </c>
      <c r="G1" s="33"/>
      <c r="H1" s="33"/>
      <c r="I1" s="33"/>
      <c r="K1" s="32" t="s">
        <v>684</v>
      </c>
      <c r="L1" s="33"/>
      <c r="M1" s="33"/>
      <c r="N1" s="33"/>
      <c r="P1" s="32" t="s">
        <v>684</v>
      </c>
      <c r="Q1" s="33"/>
      <c r="R1" s="33"/>
      <c r="S1" s="33"/>
      <c r="U1" s="32" t="s">
        <v>684</v>
      </c>
      <c r="V1" s="33"/>
      <c r="W1" s="33"/>
      <c r="X1" s="33"/>
    </row>
    <row r="3" spans="1:24" ht="16" thickBot="1" x14ac:dyDescent="0.25">
      <c r="A3" s="2" t="s">
        <v>9</v>
      </c>
      <c r="B3" s="27" t="s">
        <v>15</v>
      </c>
      <c r="C3" s="2" t="s">
        <v>10</v>
      </c>
      <c r="D3" s="2" t="s">
        <v>11</v>
      </c>
      <c r="F3" s="2" t="s">
        <v>9</v>
      </c>
      <c r="G3" s="27" t="s">
        <v>15</v>
      </c>
      <c r="H3" s="2" t="s">
        <v>10</v>
      </c>
      <c r="I3" s="2" t="s">
        <v>11</v>
      </c>
      <c r="K3" s="2" t="s">
        <v>9</v>
      </c>
      <c r="L3" s="27" t="s">
        <v>15</v>
      </c>
      <c r="M3" s="2" t="s">
        <v>10</v>
      </c>
      <c r="N3" s="2" t="s">
        <v>11</v>
      </c>
      <c r="P3" s="2" t="s">
        <v>9</v>
      </c>
      <c r="Q3" s="27" t="s">
        <v>15</v>
      </c>
      <c r="R3" s="2" t="s">
        <v>10</v>
      </c>
      <c r="S3" s="2" t="s">
        <v>11</v>
      </c>
      <c r="U3" s="2" t="s">
        <v>9</v>
      </c>
      <c r="V3" s="27" t="s">
        <v>15</v>
      </c>
      <c r="W3" s="2" t="s">
        <v>10</v>
      </c>
      <c r="X3" s="2" t="s">
        <v>11</v>
      </c>
    </row>
    <row r="4" spans="1:24" x14ac:dyDescent="0.2">
      <c r="A4" s="11" t="s">
        <v>685</v>
      </c>
      <c r="B4" s="12">
        <v>2.1774900000000001E-9</v>
      </c>
      <c r="C4" s="13" t="s">
        <v>686</v>
      </c>
      <c r="D4" s="103" t="s">
        <v>687</v>
      </c>
      <c r="F4" s="11" t="s">
        <v>764</v>
      </c>
      <c r="G4" s="12">
        <v>6.6042800000000001E-18</v>
      </c>
      <c r="H4" s="13" t="s">
        <v>765</v>
      </c>
      <c r="I4" s="28" t="s">
        <v>33</v>
      </c>
      <c r="K4" s="11" t="s">
        <v>820</v>
      </c>
      <c r="L4" s="12">
        <v>5.0983399999999996E-7</v>
      </c>
      <c r="M4" s="13" t="s">
        <v>821</v>
      </c>
      <c r="N4" s="31" t="s">
        <v>124</v>
      </c>
      <c r="P4" s="11" t="s">
        <v>891</v>
      </c>
      <c r="Q4" s="12">
        <v>1.6993600000000001E-8</v>
      </c>
      <c r="R4" s="13" t="s">
        <v>354</v>
      </c>
      <c r="S4" s="28" t="s">
        <v>72</v>
      </c>
      <c r="U4" s="11" t="s">
        <v>945</v>
      </c>
      <c r="V4" s="12">
        <v>5.5511800000000002E-13</v>
      </c>
      <c r="W4" s="13" t="s">
        <v>424</v>
      </c>
      <c r="X4" s="28" t="s">
        <v>97</v>
      </c>
    </row>
    <row r="5" spans="1:24" x14ac:dyDescent="0.2">
      <c r="A5" s="15"/>
      <c r="B5" s="16"/>
      <c r="C5" s="17" t="s">
        <v>688</v>
      </c>
      <c r="D5" s="18" t="s">
        <v>689</v>
      </c>
      <c r="F5" s="15"/>
      <c r="G5" s="16"/>
      <c r="H5" s="17" t="s">
        <v>766</v>
      </c>
      <c r="I5" s="29" t="s">
        <v>34</v>
      </c>
      <c r="K5" s="15"/>
      <c r="L5" s="16"/>
      <c r="M5" s="17" t="s">
        <v>822</v>
      </c>
      <c r="N5" s="6" t="s">
        <v>125</v>
      </c>
      <c r="P5" s="15"/>
      <c r="Q5" s="16"/>
      <c r="R5" s="17" t="s">
        <v>892</v>
      </c>
      <c r="S5" s="29" t="s">
        <v>73</v>
      </c>
      <c r="U5" s="15"/>
      <c r="V5" s="16"/>
      <c r="W5" s="17" t="s">
        <v>946</v>
      </c>
      <c r="X5" s="29" t="s">
        <v>98</v>
      </c>
    </row>
    <row r="6" spans="1:24" x14ac:dyDescent="0.2">
      <c r="A6" s="15"/>
      <c r="B6" s="16"/>
      <c r="C6" s="17" t="s">
        <v>690</v>
      </c>
      <c r="D6" s="18" t="s">
        <v>691</v>
      </c>
      <c r="F6" s="15"/>
      <c r="G6" s="16"/>
      <c r="H6" s="17" t="s">
        <v>767</v>
      </c>
      <c r="I6" s="29" t="s">
        <v>35</v>
      </c>
      <c r="K6" s="15"/>
      <c r="L6" s="16"/>
      <c r="M6" s="17" t="s">
        <v>823</v>
      </c>
      <c r="N6" s="6" t="s">
        <v>126</v>
      </c>
      <c r="P6" s="15"/>
      <c r="Q6" s="16"/>
      <c r="R6" s="17" t="s">
        <v>893</v>
      </c>
      <c r="S6" s="29" t="s">
        <v>74</v>
      </c>
      <c r="U6" s="15"/>
      <c r="V6" s="16"/>
      <c r="W6" s="17" t="s">
        <v>947</v>
      </c>
      <c r="X6" s="29" t="s">
        <v>99</v>
      </c>
    </row>
    <row r="7" spans="1:24" x14ac:dyDescent="0.2">
      <c r="A7" s="15"/>
      <c r="B7" s="16"/>
      <c r="C7" s="17" t="s">
        <v>692</v>
      </c>
      <c r="D7" s="18" t="s">
        <v>693</v>
      </c>
      <c r="F7" s="15"/>
      <c r="G7" s="16"/>
      <c r="H7" s="17" t="s">
        <v>768</v>
      </c>
      <c r="I7" s="29" t="s">
        <v>32</v>
      </c>
      <c r="K7" s="15"/>
      <c r="L7" s="16"/>
      <c r="M7" s="17" t="s">
        <v>824</v>
      </c>
      <c r="N7" s="6" t="s">
        <v>127</v>
      </c>
      <c r="P7" s="15"/>
      <c r="Q7" s="16"/>
      <c r="R7" s="17" t="s">
        <v>894</v>
      </c>
      <c r="S7" s="29" t="s">
        <v>75</v>
      </c>
      <c r="U7" s="15"/>
      <c r="V7" s="16"/>
      <c r="W7" s="17" t="s">
        <v>948</v>
      </c>
      <c r="X7" s="29" t="s">
        <v>100</v>
      </c>
    </row>
    <row r="8" spans="1:24" x14ac:dyDescent="0.2">
      <c r="A8" s="15"/>
      <c r="B8" s="16"/>
      <c r="C8" s="17" t="s">
        <v>694</v>
      </c>
      <c r="D8" s="18" t="s">
        <v>695</v>
      </c>
      <c r="F8" s="15"/>
      <c r="G8" s="16"/>
      <c r="H8" s="17" t="s">
        <v>769</v>
      </c>
      <c r="I8" s="29" t="s">
        <v>36</v>
      </c>
      <c r="K8" s="15"/>
      <c r="L8" s="16"/>
      <c r="M8" s="17" t="s">
        <v>825</v>
      </c>
      <c r="N8" s="6" t="s">
        <v>128</v>
      </c>
      <c r="P8" s="15"/>
      <c r="Q8" s="16"/>
      <c r="R8" s="17" t="s">
        <v>895</v>
      </c>
      <c r="S8" s="29" t="s">
        <v>76</v>
      </c>
      <c r="U8" s="15"/>
      <c r="V8" s="16"/>
      <c r="W8" s="17" t="s">
        <v>949</v>
      </c>
      <c r="X8" s="29" t="s">
        <v>101</v>
      </c>
    </row>
    <row r="9" spans="1:24" x14ac:dyDescent="0.2">
      <c r="A9" s="15"/>
      <c r="B9" s="16"/>
      <c r="C9" s="7" t="s">
        <v>696</v>
      </c>
      <c r="D9" s="18" t="s">
        <v>697</v>
      </c>
      <c r="F9" s="15"/>
      <c r="G9" s="16"/>
      <c r="H9" s="7" t="s">
        <v>770</v>
      </c>
      <c r="I9" s="18" t="s">
        <v>697</v>
      </c>
      <c r="K9" s="15"/>
      <c r="L9" s="16"/>
      <c r="M9" s="7" t="s">
        <v>826</v>
      </c>
      <c r="N9" s="6" t="s">
        <v>827</v>
      </c>
      <c r="P9" s="15"/>
      <c r="Q9" s="16"/>
      <c r="R9" s="7" t="s">
        <v>896</v>
      </c>
      <c r="S9" s="109" t="s">
        <v>697</v>
      </c>
      <c r="U9" s="15"/>
      <c r="V9" s="16"/>
      <c r="W9" s="7" t="s">
        <v>896</v>
      </c>
      <c r="X9" s="109" t="s">
        <v>697</v>
      </c>
    </row>
    <row r="10" spans="1:24" x14ac:dyDescent="0.2">
      <c r="A10" s="15"/>
      <c r="B10" s="22"/>
      <c r="C10" s="30" t="s">
        <v>698</v>
      </c>
      <c r="D10" s="104" t="s">
        <v>699</v>
      </c>
      <c r="F10" s="15"/>
      <c r="G10" s="22"/>
      <c r="H10" s="30" t="s">
        <v>698</v>
      </c>
      <c r="I10" s="104" t="s">
        <v>699</v>
      </c>
      <c r="K10" s="15"/>
      <c r="L10" s="22"/>
      <c r="M10" s="30" t="s">
        <v>828</v>
      </c>
      <c r="N10" s="6" t="s">
        <v>829</v>
      </c>
      <c r="P10" s="15"/>
      <c r="Q10" s="22"/>
      <c r="R10" s="30" t="s">
        <v>698</v>
      </c>
      <c r="S10" s="29" t="s">
        <v>699</v>
      </c>
      <c r="U10" s="15"/>
      <c r="V10" s="22"/>
      <c r="W10" s="30" t="s">
        <v>698</v>
      </c>
      <c r="X10" s="29" t="s">
        <v>699</v>
      </c>
    </row>
    <row r="11" spans="1:24" x14ac:dyDescent="0.2">
      <c r="A11" s="23"/>
      <c r="B11" s="4"/>
      <c r="C11" s="30" t="s">
        <v>700</v>
      </c>
      <c r="D11" s="105" t="s">
        <v>701</v>
      </c>
      <c r="F11" s="23"/>
      <c r="G11" s="4"/>
      <c r="H11" s="30" t="s">
        <v>771</v>
      </c>
      <c r="I11" s="105" t="s">
        <v>701</v>
      </c>
      <c r="K11" s="23"/>
      <c r="L11" s="4"/>
      <c r="M11" s="30" t="s">
        <v>830</v>
      </c>
      <c r="N11" s="6" t="s">
        <v>831</v>
      </c>
      <c r="P11" s="23"/>
      <c r="Q11" s="4"/>
      <c r="R11" s="30" t="s">
        <v>897</v>
      </c>
      <c r="S11" s="110" t="s">
        <v>701</v>
      </c>
      <c r="U11" s="23"/>
      <c r="V11" s="4"/>
      <c r="W11" s="30" t="s">
        <v>830</v>
      </c>
      <c r="X11" s="110" t="s">
        <v>701</v>
      </c>
    </row>
    <row r="12" spans="1:24" x14ac:dyDescent="0.2">
      <c r="A12" s="23"/>
      <c r="B12" s="4"/>
      <c r="C12" s="30" t="s">
        <v>702</v>
      </c>
      <c r="D12" s="24" t="s">
        <v>703</v>
      </c>
      <c r="F12" s="23"/>
      <c r="G12" s="4"/>
      <c r="H12" s="30" t="s">
        <v>772</v>
      </c>
      <c r="I12" s="24" t="s">
        <v>703</v>
      </c>
      <c r="K12" s="23"/>
      <c r="L12" s="4"/>
      <c r="M12" s="30" t="s">
        <v>772</v>
      </c>
      <c r="N12" s="6" t="s">
        <v>832</v>
      </c>
      <c r="P12" s="23"/>
      <c r="Q12" s="4"/>
      <c r="R12" s="30" t="s">
        <v>772</v>
      </c>
      <c r="S12" s="108" t="s">
        <v>703</v>
      </c>
      <c r="U12" s="23"/>
      <c r="V12" s="4"/>
      <c r="W12" s="30" t="s">
        <v>772</v>
      </c>
      <c r="X12" s="108" t="s">
        <v>703</v>
      </c>
    </row>
    <row r="13" spans="1:24" x14ac:dyDescent="0.2">
      <c r="A13" s="23"/>
      <c r="B13" s="4"/>
      <c r="C13" s="30" t="s">
        <v>18</v>
      </c>
      <c r="D13" s="24" t="s">
        <v>704</v>
      </c>
      <c r="F13" s="23"/>
      <c r="G13" s="4"/>
      <c r="H13" s="30" t="s">
        <v>773</v>
      </c>
      <c r="I13" s="24" t="s">
        <v>704</v>
      </c>
      <c r="K13" s="23"/>
      <c r="L13" s="4"/>
      <c r="M13" s="30" t="s">
        <v>833</v>
      </c>
      <c r="N13" s="6" t="s">
        <v>834</v>
      </c>
      <c r="P13" s="23"/>
      <c r="Q13" s="4"/>
      <c r="R13" s="30" t="s">
        <v>18</v>
      </c>
      <c r="S13" s="108" t="s">
        <v>704</v>
      </c>
      <c r="U13" s="23"/>
      <c r="V13" s="4"/>
      <c r="W13" s="30" t="s">
        <v>18</v>
      </c>
      <c r="X13" s="108" t="s">
        <v>704</v>
      </c>
    </row>
    <row r="14" spans="1:24" x14ac:dyDescent="0.2">
      <c r="A14" s="23"/>
      <c r="B14" s="4"/>
      <c r="C14" s="30" t="s">
        <v>705</v>
      </c>
      <c r="D14" s="24" t="s">
        <v>706</v>
      </c>
      <c r="F14" s="23"/>
      <c r="G14" s="4"/>
      <c r="H14" s="30" t="s">
        <v>774</v>
      </c>
      <c r="I14" s="24" t="s">
        <v>706</v>
      </c>
      <c r="K14" s="23"/>
      <c r="L14" s="4"/>
      <c r="M14" s="30" t="s">
        <v>835</v>
      </c>
      <c r="N14" s="6" t="s">
        <v>836</v>
      </c>
      <c r="P14" s="23"/>
      <c r="Q14" s="4"/>
      <c r="R14" s="30" t="s">
        <v>898</v>
      </c>
      <c r="S14" s="108" t="s">
        <v>706</v>
      </c>
      <c r="U14" s="23"/>
      <c r="V14" s="4"/>
      <c r="W14" s="30" t="s">
        <v>950</v>
      </c>
      <c r="X14" s="108" t="s">
        <v>706</v>
      </c>
    </row>
    <row r="15" spans="1:24" x14ac:dyDescent="0.2">
      <c r="A15" s="23"/>
      <c r="B15" s="4"/>
      <c r="C15" s="17" t="s">
        <v>707</v>
      </c>
      <c r="D15" s="24" t="s">
        <v>708</v>
      </c>
      <c r="F15" s="23"/>
      <c r="G15" s="4"/>
      <c r="H15" s="17" t="s">
        <v>775</v>
      </c>
      <c r="I15" s="24" t="s">
        <v>708</v>
      </c>
      <c r="K15" s="23"/>
      <c r="L15" s="4"/>
      <c r="M15" s="17" t="s">
        <v>837</v>
      </c>
      <c r="N15" s="6" t="s">
        <v>838</v>
      </c>
      <c r="P15" s="23"/>
      <c r="Q15" s="4"/>
      <c r="R15" s="17" t="s">
        <v>740</v>
      </c>
      <c r="S15" s="108" t="s">
        <v>708</v>
      </c>
      <c r="U15" s="23"/>
      <c r="V15" s="4"/>
      <c r="W15" s="17" t="s">
        <v>951</v>
      </c>
      <c r="X15" s="108" t="s">
        <v>708</v>
      </c>
    </row>
    <row r="16" spans="1:24" x14ac:dyDescent="0.2">
      <c r="A16" s="23"/>
      <c r="B16" s="4"/>
      <c r="C16" s="1" t="s">
        <v>709</v>
      </c>
      <c r="D16" s="24" t="s">
        <v>697</v>
      </c>
      <c r="F16" s="23"/>
      <c r="G16" s="4"/>
      <c r="H16" s="1" t="s">
        <v>776</v>
      </c>
      <c r="I16" s="24" t="s">
        <v>697</v>
      </c>
      <c r="K16" s="23"/>
      <c r="L16" s="4"/>
      <c r="M16" s="1" t="s">
        <v>839</v>
      </c>
      <c r="N16" s="6" t="s">
        <v>840</v>
      </c>
      <c r="P16" s="23"/>
      <c r="Q16" s="4"/>
      <c r="R16" s="1" t="s">
        <v>899</v>
      </c>
      <c r="S16" s="108" t="s">
        <v>697</v>
      </c>
      <c r="U16" s="23"/>
      <c r="V16" s="4"/>
      <c r="W16" s="1" t="s">
        <v>709</v>
      </c>
      <c r="X16" s="108" t="s">
        <v>697</v>
      </c>
    </row>
    <row r="17" spans="1:24" x14ac:dyDescent="0.2">
      <c r="A17" s="23"/>
      <c r="B17" s="4"/>
      <c r="C17" s="17" t="s">
        <v>710</v>
      </c>
      <c r="D17" s="24" t="s">
        <v>711</v>
      </c>
      <c r="F17" s="23"/>
      <c r="G17" s="4"/>
      <c r="H17" s="17" t="s">
        <v>777</v>
      </c>
      <c r="I17" s="24" t="s">
        <v>711</v>
      </c>
      <c r="K17" s="23"/>
      <c r="L17" s="4"/>
      <c r="M17" s="17" t="s">
        <v>841</v>
      </c>
      <c r="N17" s="6" t="s">
        <v>842</v>
      </c>
      <c r="P17" s="23"/>
      <c r="Q17" s="4"/>
      <c r="R17" s="17" t="s">
        <v>710</v>
      </c>
      <c r="S17" s="108" t="s">
        <v>711</v>
      </c>
      <c r="U17" s="23"/>
      <c r="V17" s="4"/>
      <c r="W17" s="17" t="s">
        <v>710</v>
      </c>
      <c r="X17" s="108" t="s">
        <v>711</v>
      </c>
    </row>
    <row r="18" spans="1:24" x14ac:dyDescent="0.2">
      <c r="A18" s="23"/>
      <c r="B18" s="4"/>
      <c r="C18" s="17" t="s">
        <v>712</v>
      </c>
      <c r="D18" s="24" t="s">
        <v>713</v>
      </c>
      <c r="F18" s="23"/>
      <c r="G18" s="4"/>
      <c r="H18" s="17" t="s">
        <v>778</v>
      </c>
      <c r="I18" s="24" t="s">
        <v>713</v>
      </c>
      <c r="K18" s="23"/>
      <c r="L18" s="4"/>
      <c r="M18" s="17" t="s">
        <v>843</v>
      </c>
      <c r="N18" s="6" t="s">
        <v>844</v>
      </c>
      <c r="P18" s="23"/>
      <c r="Q18" s="4"/>
      <c r="R18" s="17" t="s">
        <v>712</v>
      </c>
      <c r="S18" s="108" t="s">
        <v>713</v>
      </c>
      <c r="U18" s="23"/>
      <c r="V18" s="4"/>
      <c r="W18" s="17" t="s">
        <v>712</v>
      </c>
      <c r="X18" s="108" t="s">
        <v>713</v>
      </c>
    </row>
    <row r="19" spans="1:24" x14ac:dyDescent="0.2">
      <c r="A19" s="23"/>
      <c r="B19" s="4"/>
      <c r="C19" s="17" t="s">
        <v>714</v>
      </c>
      <c r="D19" s="24" t="s">
        <v>715</v>
      </c>
      <c r="F19" s="23"/>
      <c r="G19" s="4"/>
      <c r="H19" s="17" t="s">
        <v>779</v>
      </c>
      <c r="I19" s="24" t="s">
        <v>715</v>
      </c>
      <c r="K19" s="23"/>
      <c r="L19" s="4"/>
      <c r="M19" s="17" t="s">
        <v>845</v>
      </c>
      <c r="N19" s="6" t="s">
        <v>846</v>
      </c>
      <c r="P19" s="23"/>
      <c r="Q19" s="4"/>
      <c r="R19" s="17" t="s">
        <v>900</v>
      </c>
      <c r="S19" s="108" t="s">
        <v>715</v>
      </c>
      <c r="U19" s="23"/>
      <c r="V19" s="4"/>
      <c r="W19" s="17" t="s">
        <v>952</v>
      </c>
      <c r="X19" s="108" t="s">
        <v>715</v>
      </c>
    </row>
    <row r="20" spans="1:24" x14ac:dyDescent="0.2">
      <c r="A20" s="23"/>
      <c r="B20" s="4"/>
      <c r="C20" s="17" t="s">
        <v>716</v>
      </c>
      <c r="D20" s="24" t="s">
        <v>717</v>
      </c>
      <c r="F20" s="23"/>
      <c r="G20" s="4"/>
      <c r="H20" s="17" t="s">
        <v>716</v>
      </c>
      <c r="I20" s="24" t="s">
        <v>717</v>
      </c>
      <c r="K20" s="23"/>
      <c r="L20" s="4"/>
      <c r="M20" s="17" t="s">
        <v>847</v>
      </c>
      <c r="N20" s="6" t="s">
        <v>848</v>
      </c>
      <c r="P20" s="23"/>
      <c r="Q20" s="4"/>
      <c r="R20" s="17" t="s">
        <v>901</v>
      </c>
      <c r="S20" s="108" t="s">
        <v>717</v>
      </c>
      <c r="U20" s="23"/>
      <c r="V20" s="4"/>
      <c r="W20" s="17" t="s">
        <v>953</v>
      </c>
      <c r="X20" s="108" t="s">
        <v>717</v>
      </c>
    </row>
    <row r="21" spans="1:24" x14ac:dyDescent="0.2">
      <c r="A21" s="23"/>
      <c r="B21" s="4"/>
      <c r="C21" s="17" t="s">
        <v>718</v>
      </c>
      <c r="D21" s="24" t="s">
        <v>719</v>
      </c>
      <c r="F21" s="23"/>
      <c r="G21" s="4"/>
      <c r="H21" s="17" t="s">
        <v>780</v>
      </c>
      <c r="I21" s="24" t="s">
        <v>719</v>
      </c>
      <c r="K21" s="23"/>
      <c r="L21" s="4"/>
      <c r="M21" s="17" t="s">
        <v>849</v>
      </c>
      <c r="N21" s="6" t="s">
        <v>850</v>
      </c>
      <c r="P21" s="23"/>
      <c r="Q21" s="4"/>
      <c r="R21" s="17" t="s">
        <v>902</v>
      </c>
      <c r="S21" s="108" t="s">
        <v>719</v>
      </c>
      <c r="U21" s="23"/>
      <c r="V21" s="4"/>
      <c r="W21" s="17" t="s">
        <v>954</v>
      </c>
      <c r="X21" s="108" t="s">
        <v>719</v>
      </c>
    </row>
    <row r="22" spans="1:24" x14ac:dyDescent="0.2">
      <c r="A22" s="23"/>
      <c r="B22" s="4"/>
      <c r="C22" s="17"/>
      <c r="D22" s="24" t="s">
        <v>720</v>
      </c>
      <c r="F22" s="23"/>
      <c r="G22" s="4"/>
      <c r="H22" s="17"/>
      <c r="I22" s="24" t="s">
        <v>720</v>
      </c>
      <c r="K22" s="23"/>
      <c r="L22" s="4"/>
      <c r="M22" s="17"/>
      <c r="N22" s="6" t="s">
        <v>851</v>
      </c>
      <c r="P22" s="23"/>
      <c r="Q22" s="4"/>
      <c r="R22" s="17"/>
      <c r="S22" s="108" t="s">
        <v>720</v>
      </c>
      <c r="U22" s="23"/>
      <c r="V22" s="4"/>
      <c r="W22" s="17"/>
      <c r="X22" s="108" t="s">
        <v>720</v>
      </c>
    </row>
    <row r="23" spans="1:24" x14ac:dyDescent="0.2">
      <c r="A23" s="23"/>
      <c r="B23" s="4"/>
      <c r="C23" s="4"/>
      <c r="D23" s="24" t="s">
        <v>697</v>
      </c>
      <c r="F23" s="23"/>
      <c r="G23" s="4"/>
      <c r="H23" s="4"/>
      <c r="I23" s="24" t="s">
        <v>697</v>
      </c>
      <c r="K23" s="23"/>
      <c r="L23" s="4"/>
      <c r="M23" s="4"/>
      <c r="N23" s="24" t="s">
        <v>697</v>
      </c>
      <c r="P23" s="23"/>
      <c r="Q23" s="4"/>
      <c r="R23" s="4"/>
      <c r="S23" s="108" t="s">
        <v>697</v>
      </c>
      <c r="U23" s="23"/>
      <c r="V23" s="4"/>
      <c r="W23" s="4"/>
      <c r="X23" s="108" t="s">
        <v>697</v>
      </c>
    </row>
    <row r="24" spans="1:24" x14ac:dyDescent="0.2">
      <c r="A24" s="23"/>
      <c r="B24" s="4"/>
      <c r="C24" s="17"/>
      <c r="D24" s="24" t="s">
        <v>721</v>
      </c>
      <c r="F24" s="23"/>
      <c r="G24" s="4"/>
      <c r="H24" s="17"/>
      <c r="I24" s="24" t="s">
        <v>721</v>
      </c>
      <c r="K24" s="23"/>
      <c r="L24" s="4"/>
      <c r="M24" s="17"/>
      <c r="N24" s="24"/>
      <c r="P24" s="23"/>
      <c r="Q24" s="4"/>
      <c r="R24" s="17"/>
      <c r="S24" s="108" t="s">
        <v>721</v>
      </c>
      <c r="U24" s="23"/>
      <c r="V24" s="4"/>
      <c r="W24" s="17"/>
      <c r="X24" s="108" t="s">
        <v>721</v>
      </c>
    </row>
    <row r="25" spans="1:24" ht="16" thickBot="1" x14ac:dyDescent="0.25">
      <c r="A25" s="25"/>
      <c r="B25" s="26"/>
      <c r="C25" s="19"/>
      <c r="D25" s="106"/>
      <c r="F25" s="25"/>
      <c r="G25" s="26"/>
      <c r="H25" s="19"/>
      <c r="I25" s="106"/>
      <c r="K25" s="25"/>
      <c r="L25" s="26"/>
      <c r="M25" s="19"/>
      <c r="N25" s="106"/>
      <c r="P25" s="25"/>
      <c r="Q25" s="26"/>
      <c r="R25" s="19"/>
      <c r="S25" s="106"/>
      <c r="U25" s="25"/>
      <c r="V25" s="26"/>
      <c r="W25" s="19"/>
      <c r="X25" s="106"/>
    </row>
    <row r="26" spans="1:24" ht="16" thickBot="1" x14ac:dyDescent="0.25">
      <c r="A26" s="4"/>
      <c r="B26" s="4"/>
      <c r="C26" s="4"/>
      <c r="F26" s="4"/>
      <c r="G26" s="4"/>
      <c r="H26" s="4"/>
      <c r="K26" s="4"/>
      <c r="L26" s="4"/>
      <c r="M26" s="4"/>
      <c r="P26" s="4"/>
      <c r="Q26" s="4"/>
      <c r="R26" s="4"/>
      <c r="U26" s="4"/>
      <c r="V26" s="4"/>
      <c r="W26" s="4"/>
    </row>
    <row r="27" spans="1:24" x14ac:dyDescent="0.2">
      <c r="A27" s="11" t="s">
        <v>722</v>
      </c>
      <c r="B27" s="12">
        <v>297594000</v>
      </c>
      <c r="C27" s="13" t="s">
        <v>723</v>
      </c>
      <c r="D27" s="14" t="s">
        <v>20</v>
      </c>
      <c r="F27" s="11" t="s">
        <v>781</v>
      </c>
      <c r="G27" s="12">
        <v>926367000</v>
      </c>
      <c r="H27" s="13" t="s">
        <v>782</v>
      </c>
      <c r="I27" s="28" t="s">
        <v>37</v>
      </c>
      <c r="K27" s="11" t="s">
        <v>852</v>
      </c>
      <c r="L27" s="12">
        <v>49470100</v>
      </c>
      <c r="M27" s="13" t="s">
        <v>853</v>
      </c>
      <c r="N27" s="28" t="s">
        <v>54</v>
      </c>
      <c r="P27" s="11" t="s">
        <v>903</v>
      </c>
      <c r="Q27" s="12">
        <v>8777440</v>
      </c>
      <c r="R27" s="13" t="s">
        <v>904</v>
      </c>
      <c r="S27" s="28" t="s">
        <v>77</v>
      </c>
      <c r="U27" s="11" t="s">
        <v>955</v>
      </c>
      <c r="V27" s="12">
        <v>66613100</v>
      </c>
      <c r="W27" s="13" t="s">
        <v>956</v>
      </c>
      <c r="X27" s="28" t="s">
        <v>102</v>
      </c>
    </row>
    <row r="28" spans="1:24" x14ac:dyDescent="0.2">
      <c r="A28" s="15"/>
      <c r="B28" s="16"/>
      <c r="C28" s="17" t="s">
        <v>724</v>
      </c>
      <c r="D28" s="18" t="s">
        <v>21</v>
      </c>
      <c r="F28" s="15"/>
      <c r="G28" s="16"/>
      <c r="H28" s="17" t="s">
        <v>783</v>
      </c>
      <c r="I28" s="29" t="s">
        <v>38</v>
      </c>
      <c r="K28" s="15"/>
      <c r="L28" s="16"/>
      <c r="M28" s="17" t="s">
        <v>854</v>
      </c>
      <c r="N28" s="29" t="s">
        <v>122</v>
      </c>
      <c r="P28" s="15"/>
      <c r="Q28" s="16"/>
      <c r="R28" s="17" t="s">
        <v>905</v>
      </c>
      <c r="S28" s="29" t="s">
        <v>78</v>
      </c>
      <c r="U28" s="15"/>
      <c r="V28" s="16"/>
      <c r="W28" s="17" t="s">
        <v>957</v>
      </c>
      <c r="X28" s="29" t="s">
        <v>103</v>
      </c>
    </row>
    <row r="29" spans="1:24" x14ac:dyDescent="0.2">
      <c r="A29" s="15"/>
      <c r="B29" s="16"/>
      <c r="C29" s="17" t="s">
        <v>725</v>
      </c>
      <c r="D29" s="18" t="s">
        <v>22</v>
      </c>
      <c r="F29" s="15"/>
      <c r="G29" s="16"/>
      <c r="H29" s="17" t="s">
        <v>784</v>
      </c>
      <c r="I29" s="29" t="s">
        <v>39</v>
      </c>
      <c r="K29" s="15"/>
      <c r="L29" s="16"/>
      <c r="M29" s="17" t="s">
        <v>855</v>
      </c>
      <c r="N29" s="29" t="s">
        <v>55</v>
      </c>
      <c r="P29" s="15"/>
      <c r="Q29" s="16"/>
      <c r="R29" s="17" t="s">
        <v>906</v>
      </c>
      <c r="S29" s="29" t="s">
        <v>79</v>
      </c>
      <c r="U29" s="15"/>
      <c r="V29" s="16"/>
      <c r="W29" s="17" t="s">
        <v>958</v>
      </c>
      <c r="X29" s="29" t="s">
        <v>104</v>
      </c>
    </row>
    <row r="30" spans="1:24" x14ac:dyDescent="0.2">
      <c r="A30" s="15"/>
      <c r="B30" s="16"/>
      <c r="C30" s="17" t="s">
        <v>726</v>
      </c>
      <c r="D30" s="18" t="s">
        <v>727</v>
      </c>
      <c r="F30" s="15"/>
      <c r="G30" s="16"/>
      <c r="H30" s="17" t="s">
        <v>785</v>
      </c>
      <c r="I30" s="29" t="s">
        <v>40</v>
      </c>
      <c r="K30" s="15"/>
      <c r="L30" s="16"/>
      <c r="M30" s="17" t="s">
        <v>856</v>
      </c>
      <c r="N30" s="29" t="s">
        <v>56</v>
      </c>
      <c r="P30" s="15"/>
      <c r="Q30" s="16"/>
      <c r="R30" s="17" t="s">
        <v>907</v>
      </c>
      <c r="S30" s="29" t="s">
        <v>80</v>
      </c>
      <c r="U30" s="15"/>
      <c r="V30" s="16"/>
      <c r="W30" s="17" t="s">
        <v>959</v>
      </c>
      <c r="X30" s="29" t="s">
        <v>105</v>
      </c>
    </row>
    <row r="31" spans="1:24" x14ac:dyDescent="0.2">
      <c r="A31" s="15"/>
      <c r="B31" s="16"/>
      <c r="C31" s="17" t="s">
        <v>728</v>
      </c>
      <c r="D31" s="18" t="s">
        <v>23</v>
      </c>
      <c r="F31" s="15"/>
      <c r="G31" s="16"/>
      <c r="H31" s="17" t="s">
        <v>786</v>
      </c>
      <c r="I31" s="29" t="s">
        <v>41</v>
      </c>
      <c r="K31" s="15"/>
      <c r="L31" s="16"/>
      <c r="M31" s="17" t="s">
        <v>857</v>
      </c>
      <c r="N31" s="29" t="s">
        <v>57</v>
      </c>
      <c r="P31" s="15"/>
      <c r="Q31" s="16"/>
      <c r="R31" s="17" t="s">
        <v>908</v>
      </c>
      <c r="S31" s="29" t="s">
        <v>81</v>
      </c>
      <c r="U31" s="15"/>
      <c r="V31" s="16"/>
      <c r="W31" s="17" t="s">
        <v>960</v>
      </c>
      <c r="X31" s="29" t="s">
        <v>106</v>
      </c>
    </row>
    <row r="32" spans="1:24" x14ac:dyDescent="0.2">
      <c r="A32" s="15"/>
      <c r="B32" s="16"/>
      <c r="C32" s="1" t="s">
        <v>729</v>
      </c>
      <c r="D32" s="18" t="s">
        <v>697</v>
      </c>
      <c r="F32" s="15"/>
      <c r="G32" s="16"/>
      <c r="H32" s="1" t="s">
        <v>787</v>
      </c>
      <c r="I32" s="18" t="s">
        <v>697</v>
      </c>
      <c r="K32" s="15"/>
      <c r="L32" s="16"/>
      <c r="M32" s="1" t="s">
        <v>858</v>
      </c>
      <c r="N32" s="6" t="s">
        <v>859</v>
      </c>
      <c r="P32" s="15"/>
      <c r="Q32" s="16"/>
      <c r="R32" s="1" t="s">
        <v>740</v>
      </c>
      <c r="S32" s="6" t="s">
        <v>859</v>
      </c>
      <c r="U32" s="15"/>
      <c r="V32" s="16"/>
      <c r="W32" s="1" t="s">
        <v>740</v>
      </c>
      <c r="X32" s="6" t="s">
        <v>859</v>
      </c>
    </row>
    <row r="33" spans="1:24" x14ac:dyDescent="0.2">
      <c r="A33" s="15"/>
      <c r="B33" s="22"/>
      <c r="C33" s="17" t="s">
        <v>730</v>
      </c>
      <c r="D33" s="104" t="s">
        <v>711</v>
      </c>
      <c r="F33" s="15"/>
      <c r="G33" s="22"/>
      <c r="H33" s="17" t="s">
        <v>788</v>
      </c>
      <c r="I33" s="104" t="s">
        <v>711</v>
      </c>
      <c r="K33" s="15"/>
      <c r="L33" s="22"/>
      <c r="M33" s="17" t="s">
        <v>839</v>
      </c>
      <c r="N33" s="107" t="s">
        <v>840</v>
      </c>
      <c r="P33" s="15"/>
      <c r="Q33" s="22"/>
      <c r="R33" s="17" t="s">
        <v>709</v>
      </c>
      <c r="S33" s="108" t="s">
        <v>909</v>
      </c>
      <c r="U33" s="15"/>
      <c r="V33" s="22"/>
      <c r="W33" s="17" t="s">
        <v>961</v>
      </c>
      <c r="X33" s="108" t="s">
        <v>909</v>
      </c>
    </row>
    <row r="34" spans="1:24" x14ac:dyDescent="0.2">
      <c r="A34" s="23"/>
      <c r="B34" s="4"/>
      <c r="C34" s="17" t="s">
        <v>710</v>
      </c>
      <c r="D34" s="24" t="s">
        <v>713</v>
      </c>
      <c r="F34" s="23"/>
      <c r="G34" s="4"/>
      <c r="H34" s="17" t="s">
        <v>710</v>
      </c>
      <c r="I34" s="24" t="s">
        <v>713</v>
      </c>
      <c r="K34" s="23"/>
      <c r="L34" s="4"/>
      <c r="M34" s="17" t="s">
        <v>860</v>
      </c>
      <c r="N34" s="6" t="s">
        <v>842</v>
      </c>
      <c r="P34" s="23"/>
      <c r="Q34" s="4"/>
      <c r="R34" s="17" t="s">
        <v>710</v>
      </c>
      <c r="S34" s="108" t="s">
        <v>910</v>
      </c>
      <c r="U34" s="23"/>
      <c r="V34" s="4"/>
      <c r="W34" s="17" t="s">
        <v>710</v>
      </c>
      <c r="X34" s="108" t="s">
        <v>910</v>
      </c>
    </row>
    <row r="35" spans="1:24" x14ac:dyDescent="0.2">
      <c r="A35" s="23"/>
      <c r="B35" s="4"/>
      <c r="C35" s="17" t="s">
        <v>712</v>
      </c>
      <c r="D35" s="24" t="s">
        <v>715</v>
      </c>
      <c r="F35" s="23"/>
      <c r="G35" s="4"/>
      <c r="H35" s="17" t="s">
        <v>712</v>
      </c>
      <c r="I35" s="24" t="s">
        <v>715</v>
      </c>
      <c r="K35" s="23"/>
      <c r="L35" s="4"/>
      <c r="M35" s="17" t="s">
        <v>861</v>
      </c>
      <c r="N35" s="6" t="s">
        <v>844</v>
      </c>
      <c r="P35" s="23"/>
      <c r="Q35" s="4"/>
      <c r="R35" s="17" t="s">
        <v>712</v>
      </c>
      <c r="S35" s="108" t="s">
        <v>911</v>
      </c>
      <c r="U35" s="23"/>
      <c r="V35" s="4"/>
      <c r="W35" s="17" t="s">
        <v>962</v>
      </c>
      <c r="X35" s="108" t="s">
        <v>911</v>
      </c>
    </row>
    <row r="36" spans="1:24" x14ac:dyDescent="0.2">
      <c r="A36" s="23"/>
      <c r="B36" s="4"/>
      <c r="C36" s="17" t="s">
        <v>731</v>
      </c>
      <c r="D36" s="24" t="s">
        <v>717</v>
      </c>
      <c r="F36" s="23"/>
      <c r="G36" s="4"/>
      <c r="H36" s="17" t="s">
        <v>789</v>
      </c>
      <c r="I36" s="24" t="s">
        <v>717</v>
      </c>
      <c r="K36" s="23"/>
      <c r="L36" s="4"/>
      <c r="M36" s="17" t="s">
        <v>862</v>
      </c>
      <c r="N36" s="6" t="s">
        <v>846</v>
      </c>
      <c r="P36" s="23"/>
      <c r="Q36" s="4"/>
      <c r="R36" s="17" t="s">
        <v>912</v>
      </c>
      <c r="S36" s="108" t="s">
        <v>913</v>
      </c>
      <c r="U36" s="23"/>
      <c r="V36" s="4"/>
      <c r="W36" s="17" t="s">
        <v>963</v>
      </c>
      <c r="X36" s="108" t="s">
        <v>913</v>
      </c>
    </row>
    <row r="37" spans="1:24" x14ac:dyDescent="0.2">
      <c r="A37" s="23"/>
      <c r="B37" s="4"/>
      <c r="C37" s="17" t="s">
        <v>716</v>
      </c>
      <c r="D37" s="24" t="s">
        <v>719</v>
      </c>
      <c r="F37" s="23"/>
      <c r="G37" s="4"/>
      <c r="H37" s="17" t="s">
        <v>790</v>
      </c>
      <c r="I37" s="24" t="s">
        <v>719</v>
      </c>
      <c r="K37" s="23"/>
      <c r="L37" s="4"/>
      <c r="M37" s="17" t="s">
        <v>863</v>
      </c>
      <c r="N37" s="6" t="s">
        <v>848</v>
      </c>
      <c r="P37" s="23"/>
      <c r="Q37" s="4"/>
      <c r="R37" s="17" t="s">
        <v>716</v>
      </c>
      <c r="S37" s="108" t="s">
        <v>914</v>
      </c>
      <c r="U37" s="23"/>
      <c r="V37" s="4"/>
      <c r="W37" s="17" t="s">
        <v>964</v>
      </c>
      <c r="X37" s="108" t="s">
        <v>914</v>
      </c>
    </row>
    <row r="38" spans="1:24" x14ac:dyDescent="0.2">
      <c r="A38" s="23"/>
      <c r="B38" s="4"/>
      <c r="C38" s="17" t="s">
        <v>732</v>
      </c>
      <c r="D38" s="24" t="s">
        <v>720</v>
      </c>
      <c r="F38" s="23"/>
      <c r="G38" s="4"/>
      <c r="H38" s="17" t="s">
        <v>791</v>
      </c>
      <c r="I38" s="24" t="s">
        <v>720</v>
      </c>
      <c r="K38" s="23"/>
      <c r="L38" s="4"/>
      <c r="M38" s="17" t="s">
        <v>864</v>
      </c>
      <c r="N38" s="6" t="s">
        <v>850</v>
      </c>
      <c r="P38" s="23"/>
      <c r="Q38" s="4"/>
      <c r="R38" s="17" t="s">
        <v>915</v>
      </c>
      <c r="S38" s="108" t="s">
        <v>916</v>
      </c>
      <c r="U38" s="23"/>
      <c r="V38" s="4"/>
      <c r="W38" s="17" t="s">
        <v>965</v>
      </c>
      <c r="X38" s="108" t="s">
        <v>916</v>
      </c>
    </row>
    <row r="39" spans="1:24" x14ac:dyDescent="0.2">
      <c r="A39" s="23"/>
      <c r="B39" s="4"/>
      <c r="D39" s="24" t="s">
        <v>697</v>
      </c>
      <c r="F39" s="23"/>
      <c r="G39" s="4"/>
      <c r="I39" s="24" t="s">
        <v>697</v>
      </c>
      <c r="K39" s="23"/>
      <c r="L39" s="4"/>
      <c r="N39" s="108" t="s">
        <v>859</v>
      </c>
      <c r="P39" s="23"/>
      <c r="Q39" s="4"/>
      <c r="S39" s="108" t="s">
        <v>859</v>
      </c>
      <c r="U39" s="23"/>
      <c r="V39" s="4"/>
      <c r="X39" s="108" t="s">
        <v>859</v>
      </c>
    </row>
    <row r="40" spans="1:24" x14ac:dyDescent="0.2">
      <c r="A40" s="23"/>
      <c r="B40" s="4"/>
      <c r="C40" s="17"/>
      <c r="D40" s="24" t="s">
        <v>697</v>
      </c>
      <c r="F40" s="23"/>
      <c r="G40" s="4"/>
      <c r="H40" s="17"/>
      <c r="I40" s="24" t="s">
        <v>697</v>
      </c>
      <c r="K40" s="23"/>
      <c r="L40" s="4"/>
      <c r="M40" s="17"/>
      <c r="N40" s="108" t="s">
        <v>865</v>
      </c>
      <c r="P40" s="23"/>
      <c r="Q40" s="4"/>
      <c r="R40" s="17"/>
      <c r="S40" s="108" t="s">
        <v>865</v>
      </c>
      <c r="U40" s="23"/>
      <c r="V40" s="4"/>
      <c r="W40" s="17"/>
      <c r="X40" s="108" t="s">
        <v>865</v>
      </c>
    </row>
    <row r="41" spans="1:24" x14ac:dyDescent="0.2">
      <c r="A41" s="23"/>
      <c r="B41" s="4"/>
      <c r="C41" s="17"/>
      <c r="D41" s="24" t="s">
        <v>721</v>
      </c>
      <c r="F41" s="23"/>
      <c r="G41" s="4"/>
      <c r="H41" s="17"/>
      <c r="I41" s="24" t="s">
        <v>721</v>
      </c>
      <c r="K41" s="23"/>
      <c r="L41" s="4"/>
      <c r="M41" s="17"/>
      <c r="N41" s="24"/>
      <c r="P41" s="23"/>
      <c r="Q41" s="4"/>
      <c r="R41" s="17"/>
      <c r="S41" s="24"/>
      <c r="U41" s="23"/>
      <c r="V41" s="4"/>
      <c r="W41" s="17"/>
      <c r="X41" s="24"/>
    </row>
    <row r="42" spans="1:24" ht="16" thickBot="1" x14ac:dyDescent="0.25">
      <c r="A42" s="25"/>
      <c r="B42" s="26"/>
      <c r="C42" s="19"/>
      <c r="D42" s="106"/>
      <c r="F42" s="25"/>
      <c r="G42" s="26"/>
      <c r="H42" s="19"/>
      <c r="I42" s="106"/>
      <c r="K42" s="25"/>
      <c r="L42" s="26"/>
      <c r="M42" s="19"/>
      <c r="N42" s="106"/>
      <c r="P42" s="25"/>
      <c r="Q42" s="26"/>
      <c r="R42" s="19"/>
      <c r="S42" s="106"/>
      <c r="U42" s="25"/>
      <c r="V42" s="26"/>
      <c r="W42" s="19"/>
      <c r="X42" s="106"/>
    </row>
    <row r="43" spans="1:24" ht="16" thickBot="1" x14ac:dyDescent="0.25">
      <c r="A43" s="4"/>
      <c r="B43" s="4"/>
      <c r="C43" s="17"/>
      <c r="F43" s="4"/>
      <c r="G43" s="4"/>
      <c r="H43" s="17"/>
      <c r="K43" s="4"/>
      <c r="L43" s="4"/>
      <c r="M43" s="17"/>
      <c r="P43" s="4"/>
      <c r="Q43" s="4"/>
      <c r="R43" s="17"/>
      <c r="U43" s="4"/>
      <c r="V43" s="4"/>
      <c r="W43" s="17"/>
    </row>
    <row r="44" spans="1:24" x14ac:dyDescent="0.2">
      <c r="A44" s="11" t="s">
        <v>733</v>
      </c>
      <c r="B44" s="12">
        <v>438174</v>
      </c>
      <c r="C44" s="13" t="s">
        <v>734</v>
      </c>
      <c r="D44" s="14" t="s">
        <v>24</v>
      </c>
      <c r="F44" s="11" t="s">
        <v>792</v>
      </c>
      <c r="G44" s="12">
        <v>7353020</v>
      </c>
      <c r="H44" s="13" t="s">
        <v>793</v>
      </c>
      <c r="I44" s="28" t="s">
        <v>42</v>
      </c>
      <c r="K44" s="11" t="s">
        <v>866</v>
      </c>
      <c r="L44" s="12">
        <v>15411000</v>
      </c>
      <c r="M44" s="13" t="s">
        <v>867</v>
      </c>
      <c r="N44" s="28" t="s">
        <v>58</v>
      </c>
      <c r="P44" s="11" t="s">
        <v>917</v>
      </c>
      <c r="Q44" s="12">
        <v>282087</v>
      </c>
      <c r="R44" s="13" t="s">
        <v>918</v>
      </c>
      <c r="S44" s="28" t="s">
        <v>82</v>
      </c>
      <c r="U44" s="11" t="s">
        <v>966</v>
      </c>
      <c r="V44" s="12">
        <v>3.2390500000000002E-13</v>
      </c>
      <c r="W44" s="13" t="s">
        <v>967</v>
      </c>
      <c r="X44" s="28" t="s">
        <v>107</v>
      </c>
    </row>
    <row r="45" spans="1:24" x14ac:dyDescent="0.2">
      <c r="A45" s="15"/>
      <c r="B45" s="16"/>
      <c r="C45" s="17" t="s">
        <v>735</v>
      </c>
      <c r="D45" s="18" t="s">
        <v>25</v>
      </c>
      <c r="F45" s="15"/>
      <c r="G45" s="16"/>
      <c r="H45" s="17" t="s">
        <v>794</v>
      </c>
      <c r="I45" s="29" t="s">
        <v>43</v>
      </c>
      <c r="K45" s="15"/>
      <c r="L45" s="16"/>
      <c r="M45" s="17" t="s">
        <v>868</v>
      </c>
      <c r="N45" s="29" t="s">
        <v>123</v>
      </c>
      <c r="P45" s="15"/>
      <c r="Q45" s="16"/>
      <c r="R45" s="17" t="s">
        <v>919</v>
      </c>
      <c r="S45" s="29" t="s">
        <v>83</v>
      </c>
      <c r="U45" s="15"/>
      <c r="V45" s="16"/>
      <c r="W45" s="17" t="s">
        <v>968</v>
      </c>
      <c r="X45" s="29" t="s">
        <v>108</v>
      </c>
    </row>
    <row r="46" spans="1:24" x14ac:dyDescent="0.2">
      <c r="A46" s="15"/>
      <c r="B46" s="16"/>
      <c r="C46" s="17" t="s">
        <v>736</v>
      </c>
      <c r="D46" s="18" t="s">
        <v>26</v>
      </c>
      <c r="F46" s="15"/>
      <c r="G46" s="16"/>
      <c r="H46" s="17" t="s">
        <v>795</v>
      </c>
      <c r="I46" s="29" t="s">
        <v>44</v>
      </c>
      <c r="K46" s="15"/>
      <c r="L46" s="16"/>
      <c r="M46" s="17" t="s">
        <v>869</v>
      </c>
      <c r="N46" s="29" t="s">
        <v>59</v>
      </c>
      <c r="P46" s="15"/>
      <c r="Q46" s="16"/>
      <c r="R46" s="17" t="s">
        <v>920</v>
      </c>
      <c r="S46" s="29" t="s">
        <v>84</v>
      </c>
      <c r="U46" s="15"/>
      <c r="V46" s="16"/>
      <c r="W46" s="17" t="s">
        <v>969</v>
      </c>
      <c r="X46" s="29" t="s">
        <v>109</v>
      </c>
    </row>
    <row r="47" spans="1:24" x14ac:dyDescent="0.2">
      <c r="A47" s="15"/>
      <c r="B47" s="16"/>
      <c r="C47" s="17" t="s">
        <v>737</v>
      </c>
      <c r="D47" s="18" t="s">
        <v>738</v>
      </c>
      <c r="F47" s="15"/>
      <c r="G47" s="16"/>
      <c r="H47" s="17" t="s">
        <v>796</v>
      </c>
      <c r="I47" s="29" t="s">
        <v>797</v>
      </c>
      <c r="K47" s="15"/>
      <c r="L47" s="16"/>
      <c r="M47" s="17" t="s">
        <v>870</v>
      </c>
      <c r="N47" s="29" t="s">
        <v>60</v>
      </c>
      <c r="P47" s="15"/>
      <c r="Q47" s="16"/>
      <c r="R47" s="17" t="s">
        <v>921</v>
      </c>
      <c r="S47" s="29" t="s">
        <v>85</v>
      </c>
      <c r="U47" s="15"/>
      <c r="V47" s="16"/>
      <c r="W47" s="17" t="s">
        <v>970</v>
      </c>
      <c r="X47" s="29" t="s">
        <v>110</v>
      </c>
    </row>
    <row r="48" spans="1:24" x14ac:dyDescent="0.2">
      <c r="A48" s="15"/>
      <c r="B48" s="16"/>
      <c r="C48" s="17" t="s">
        <v>739</v>
      </c>
      <c r="D48" s="18" t="s">
        <v>27</v>
      </c>
      <c r="F48" s="15"/>
      <c r="G48" s="16"/>
      <c r="H48" s="17" t="s">
        <v>798</v>
      </c>
      <c r="I48" s="29" t="s">
        <v>45</v>
      </c>
      <c r="K48" s="15"/>
      <c r="L48" s="16"/>
      <c r="M48" s="17" t="s">
        <v>871</v>
      </c>
      <c r="N48" s="29" t="s">
        <v>61</v>
      </c>
      <c r="P48" s="15"/>
      <c r="Q48" s="16"/>
      <c r="R48" s="17" t="s">
        <v>922</v>
      </c>
      <c r="S48" s="29" t="s">
        <v>86</v>
      </c>
      <c r="U48" s="15"/>
      <c r="V48" s="16"/>
      <c r="W48" s="17" t="s">
        <v>971</v>
      </c>
      <c r="X48" s="29" t="s">
        <v>111</v>
      </c>
    </row>
    <row r="49" spans="1:24" x14ac:dyDescent="0.2">
      <c r="A49" s="15"/>
      <c r="B49" s="16"/>
      <c r="C49" s="1" t="s">
        <v>740</v>
      </c>
      <c r="D49" s="18" t="s">
        <v>697</v>
      </c>
      <c r="F49" s="15"/>
      <c r="G49" s="16"/>
      <c r="H49" s="1" t="s">
        <v>799</v>
      </c>
      <c r="I49" s="18" t="s">
        <v>697</v>
      </c>
      <c r="K49" s="15"/>
      <c r="L49" s="16"/>
      <c r="M49" s="1" t="s">
        <v>872</v>
      </c>
      <c r="N49" s="6" t="s">
        <v>859</v>
      </c>
      <c r="P49" s="15"/>
      <c r="Q49" s="16"/>
      <c r="R49" s="1" t="s">
        <v>923</v>
      </c>
      <c r="S49" s="6" t="s">
        <v>859</v>
      </c>
      <c r="U49" s="15"/>
      <c r="V49" s="16"/>
      <c r="W49" s="1" t="s">
        <v>972</v>
      </c>
      <c r="X49" s="6" t="s">
        <v>859</v>
      </c>
    </row>
    <row r="50" spans="1:24" x14ac:dyDescent="0.2">
      <c r="A50" s="15"/>
      <c r="B50" s="22"/>
      <c r="C50" s="17" t="s">
        <v>741</v>
      </c>
      <c r="D50" s="104" t="s">
        <v>711</v>
      </c>
      <c r="F50" s="15"/>
      <c r="G50" s="22"/>
      <c r="H50" s="17" t="s">
        <v>800</v>
      </c>
      <c r="I50" s="104" t="s">
        <v>711</v>
      </c>
      <c r="K50" s="15"/>
      <c r="L50" s="22"/>
      <c r="M50" s="17" t="s">
        <v>873</v>
      </c>
      <c r="N50" s="107" t="s">
        <v>840</v>
      </c>
      <c r="P50" s="15"/>
      <c r="Q50" s="22"/>
      <c r="R50" s="17" t="s">
        <v>924</v>
      </c>
      <c r="S50" s="108" t="s">
        <v>909</v>
      </c>
      <c r="U50" s="15"/>
      <c r="V50" s="22"/>
      <c r="W50" s="17" t="s">
        <v>709</v>
      </c>
      <c r="X50" s="108" t="s">
        <v>909</v>
      </c>
    </row>
    <row r="51" spans="1:24" x14ac:dyDescent="0.2">
      <c r="A51" s="23"/>
      <c r="B51" s="4"/>
      <c r="C51" s="17" t="s">
        <v>710</v>
      </c>
      <c r="D51" s="24" t="s">
        <v>713</v>
      </c>
      <c r="F51" s="23"/>
      <c r="G51" s="4"/>
      <c r="H51" s="17" t="s">
        <v>710</v>
      </c>
      <c r="I51" s="24" t="s">
        <v>713</v>
      </c>
      <c r="K51" s="23"/>
      <c r="L51" s="4"/>
      <c r="M51" s="17" t="s">
        <v>841</v>
      </c>
      <c r="N51" s="6" t="s">
        <v>842</v>
      </c>
      <c r="P51" s="23"/>
      <c r="Q51" s="4"/>
      <c r="R51" s="17" t="s">
        <v>710</v>
      </c>
      <c r="S51" s="108" t="s">
        <v>910</v>
      </c>
      <c r="U51" s="23"/>
      <c r="V51" s="4"/>
      <c r="W51" s="17" t="s">
        <v>710</v>
      </c>
      <c r="X51" s="108" t="s">
        <v>910</v>
      </c>
    </row>
    <row r="52" spans="1:24" x14ac:dyDescent="0.2">
      <c r="A52" s="23"/>
      <c r="B52" s="4"/>
      <c r="C52" s="17" t="s">
        <v>712</v>
      </c>
      <c r="D52" s="24" t="s">
        <v>715</v>
      </c>
      <c r="F52" s="23"/>
      <c r="G52" s="4"/>
      <c r="H52" s="17" t="s">
        <v>712</v>
      </c>
      <c r="I52" s="24" t="s">
        <v>715</v>
      </c>
      <c r="K52" s="23"/>
      <c r="L52" s="4"/>
      <c r="M52" s="17" t="s">
        <v>874</v>
      </c>
      <c r="N52" s="6" t="s">
        <v>844</v>
      </c>
      <c r="P52" s="23"/>
      <c r="Q52" s="4"/>
      <c r="R52" s="17" t="s">
        <v>712</v>
      </c>
      <c r="S52" s="108" t="s">
        <v>911</v>
      </c>
      <c r="U52" s="23"/>
      <c r="V52" s="4"/>
      <c r="W52" s="17" t="s">
        <v>712</v>
      </c>
      <c r="X52" s="108" t="s">
        <v>911</v>
      </c>
    </row>
    <row r="53" spans="1:24" x14ac:dyDescent="0.2">
      <c r="A53" s="23"/>
      <c r="B53" s="4"/>
      <c r="C53" s="17" t="s">
        <v>742</v>
      </c>
      <c r="D53" s="24" t="s">
        <v>717</v>
      </c>
      <c r="F53" s="23"/>
      <c r="G53" s="4"/>
      <c r="H53" s="17" t="s">
        <v>801</v>
      </c>
      <c r="I53" s="24" t="s">
        <v>717</v>
      </c>
      <c r="K53" s="23"/>
      <c r="L53" s="4"/>
      <c r="M53" s="17" t="s">
        <v>875</v>
      </c>
      <c r="N53" s="6" t="s">
        <v>846</v>
      </c>
      <c r="P53" s="23"/>
      <c r="Q53" s="4"/>
      <c r="R53" s="17" t="s">
        <v>925</v>
      </c>
      <c r="S53" s="108" t="s">
        <v>913</v>
      </c>
      <c r="U53" s="23"/>
      <c r="V53" s="4"/>
      <c r="W53" s="17" t="s">
        <v>973</v>
      </c>
      <c r="X53" s="108" t="s">
        <v>913</v>
      </c>
    </row>
    <row r="54" spans="1:24" x14ac:dyDescent="0.2">
      <c r="A54" s="23"/>
      <c r="B54" s="4"/>
      <c r="C54" s="17" t="s">
        <v>716</v>
      </c>
      <c r="D54" s="24" t="s">
        <v>719</v>
      </c>
      <c r="F54" s="23"/>
      <c r="G54" s="4"/>
      <c r="H54" s="17" t="s">
        <v>716</v>
      </c>
      <c r="I54" s="24" t="s">
        <v>719</v>
      </c>
      <c r="K54" s="23"/>
      <c r="L54" s="4"/>
      <c r="M54" s="17" t="s">
        <v>847</v>
      </c>
      <c r="N54" s="6" t="s">
        <v>848</v>
      </c>
      <c r="P54" s="23"/>
      <c r="Q54" s="4"/>
      <c r="R54" s="17" t="s">
        <v>716</v>
      </c>
      <c r="S54" s="108" t="s">
        <v>914</v>
      </c>
      <c r="U54" s="23"/>
      <c r="V54" s="4"/>
      <c r="W54" s="17" t="s">
        <v>974</v>
      </c>
      <c r="X54" s="108" t="s">
        <v>914</v>
      </c>
    </row>
    <row r="55" spans="1:24" x14ac:dyDescent="0.2">
      <c r="A55" s="23"/>
      <c r="B55" s="4"/>
      <c r="C55" s="17" t="s">
        <v>743</v>
      </c>
      <c r="D55" s="24" t="s">
        <v>720</v>
      </c>
      <c r="F55" s="23"/>
      <c r="G55" s="4"/>
      <c r="H55" s="17" t="s">
        <v>802</v>
      </c>
      <c r="I55" s="24" t="s">
        <v>720</v>
      </c>
      <c r="K55" s="23"/>
      <c r="L55" s="4"/>
      <c r="M55" s="17" t="s">
        <v>876</v>
      </c>
      <c r="N55" s="6" t="s">
        <v>850</v>
      </c>
      <c r="P55" s="23"/>
      <c r="Q55" s="4"/>
      <c r="R55" s="17" t="s">
        <v>926</v>
      </c>
      <c r="S55" s="108" t="s">
        <v>916</v>
      </c>
      <c r="U55" s="23"/>
      <c r="V55" s="4"/>
      <c r="W55" s="17" t="s">
        <v>975</v>
      </c>
      <c r="X55" s="108" t="s">
        <v>916</v>
      </c>
    </row>
    <row r="56" spans="1:24" x14ac:dyDescent="0.2">
      <c r="A56" s="23"/>
      <c r="B56" s="4"/>
      <c r="D56" s="24" t="s">
        <v>697</v>
      </c>
      <c r="F56" s="23"/>
      <c r="G56" s="4"/>
      <c r="I56" s="24" t="s">
        <v>697</v>
      </c>
      <c r="K56" s="23"/>
      <c r="L56" s="4"/>
      <c r="N56" s="108" t="s">
        <v>859</v>
      </c>
      <c r="P56" s="23"/>
      <c r="Q56" s="4"/>
      <c r="S56" s="108" t="s">
        <v>859</v>
      </c>
      <c r="U56" s="23"/>
      <c r="V56" s="4"/>
      <c r="X56" s="108" t="s">
        <v>859</v>
      </c>
    </row>
    <row r="57" spans="1:24" x14ac:dyDescent="0.2">
      <c r="A57" s="23"/>
      <c r="B57" s="4"/>
      <c r="C57" s="17"/>
      <c r="D57" s="24" t="s">
        <v>697</v>
      </c>
      <c r="F57" s="23"/>
      <c r="G57" s="4"/>
      <c r="H57" s="17"/>
      <c r="I57" s="24" t="s">
        <v>697</v>
      </c>
      <c r="K57" s="23"/>
      <c r="L57" s="4"/>
      <c r="M57" s="17"/>
      <c r="N57" s="108" t="s">
        <v>865</v>
      </c>
      <c r="P57" s="23"/>
      <c r="Q57" s="4"/>
      <c r="R57" s="17"/>
      <c r="S57" s="108" t="s">
        <v>865</v>
      </c>
      <c r="U57" s="23"/>
      <c r="V57" s="4"/>
      <c r="W57" s="17"/>
      <c r="X57" s="108" t="s">
        <v>865</v>
      </c>
    </row>
    <row r="58" spans="1:24" x14ac:dyDescent="0.2">
      <c r="A58" s="23"/>
      <c r="B58" s="4"/>
      <c r="C58" s="17"/>
      <c r="D58" s="24" t="s">
        <v>721</v>
      </c>
      <c r="F58" s="23"/>
      <c r="G58" s="4"/>
      <c r="H58" s="17"/>
      <c r="I58" s="24" t="s">
        <v>721</v>
      </c>
      <c r="K58" s="23"/>
      <c r="L58" s="4"/>
      <c r="M58" s="17"/>
      <c r="N58" s="24"/>
      <c r="P58" s="23"/>
      <c r="Q58" s="4"/>
      <c r="R58" s="17"/>
      <c r="S58" s="24"/>
      <c r="U58" s="23"/>
      <c r="V58" s="4"/>
      <c r="W58" s="17"/>
      <c r="X58" s="24"/>
    </row>
    <row r="59" spans="1:24" ht="16" thickBot="1" x14ac:dyDescent="0.25">
      <c r="A59" s="25"/>
      <c r="B59" s="26"/>
      <c r="C59" s="19"/>
      <c r="D59" s="106"/>
      <c r="F59" s="25"/>
      <c r="G59" s="26"/>
      <c r="H59" s="19"/>
      <c r="I59" s="106"/>
      <c r="K59" s="25"/>
      <c r="L59" s="26"/>
      <c r="M59" s="19"/>
      <c r="N59" s="106"/>
      <c r="P59" s="25"/>
      <c r="Q59" s="26"/>
      <c r="R59" s="19"/>
      <c r="S59" s="106"/>
      <c r="U59" s="25"/>
      <c r="V59" s="26"/>
      <c r="W59" s="19"/>
      <c r="X59" s="106"/>
    </row>
    <row r="60" spans="1:24" ht="16" thickBot="1" x14ac:dyDescent="0.25"/>
    <row r="61" spans="1:24" x14ac:dyDescent="0.2">
      <c r="A61" s="11" t="s">
        <v>744</v>
      </c>
      <c r="B61" s="12">
        <v>1.4965599999999999</v>
      </c>
      <c r="C61" s="13" t="s">
        <v>745</v>
      </c>
      <c r="D61" s="14" t="s">
        <v>28</v>
      </c>
      <c r="F61" s="11" t="s">
        <v>803</v>
      </c>
      <c r="G61" s="12">
        <v>4.5502800000000001E-10</v>
      </c>
      <c r="H61" s="13" t="s">
        <v>804</v>
      </c>
      <c r="I61" s="28" t="s">
        <v>46</v>
      </c>
      <c r="K61" s="11" t="s">
        <v>877</v>
      </c>
      <c r="L61" s="12">
        <v>27056900</v>
      </c>
      <c r="M61" s="13" t="s">
        <v>329</v>
      </c>
      <c r="N61" s="28" t="s">
        <v>62</v>
      </c>
      <c r="P61" s="11" t="s">
        <v>927</v>
      </c>
      <c r="Q61" s="12">
        <v>0.11343300000000001</v>
      </c>
      <c r="R61" s="13" t="s">
        <v>928</v>
      </c>
      <c r="S61" s="28" t="s">
        <v>87</v>
      </c>
      <c r="U61" s="11" t="s">
        <v>976</v>
      </c>
      <c r="V61" s="12">
        <v>8.2188599999999996E-11</v>
      </c>
      <c r="W61" s="13" t="s">
        <v>977</v>
      </c>
      <c r="X61" s="28" t="s">
        <v>112</v>
      </c>
    </row>
    <row r="62" spans="1:24" x14ac:dyDescent="0.2">
      <c r="A62" s="15"/>
      <c r="B62" s="16"/>
      <c r="C62" s="17" t="s">
        <v>746</v>
      </c>
      <c r="D62" s="18" t="s">
        <v>29</v>
      </c>
      <c r="F62" s="15"/>
      <c r="G62" s="16"/>
      <c r="H62" s="17" t="s">
        <v>805</v>
      </c>
      <c r="I62" s="29" t="s">
        <v>47</v>
      </c>
      <c r="K62" s="15"/>
      <c r="L62" s="16"/>
      <c r="M62" s="17" t="s">
        <v>878</v>
      </c>
      <c r="N62" s="29" t="s">
        <v>63</v>
      </c>
      <c r="P62" s="15"/>
      <c r="Q62" s="16"/>
      <c r="R62" s="17" t="s">
        <v>929</v>
      </c>
      <c r="S62" s="29" t="s">
        <v>88</v>
      </c>
      <c r="U62" s="15"/>
      <c r="V62" s="16"/>
      <c r="W62" s="17" t="s">
        <v>978</v>
      </c>
      <c r="X62" s="29" t="s">
        <v>113</v>
      </c>
    </row>
    <row r="63" spans="1:24" x14ac:dyDescent="0.2">
      <c r="A63" s="15"/>
      <c r="B63" s="16"/>
      <c r="C63" s="17" t="s">
        <v>747</v>
      </c>
      <c r="D63" s="18" t="s">
        <v>30</v>
      </c>
      <c r="F63" s="15"/>
      <c r="G63" s="16"/>
      <c r="H63" s="17" t="s">
        <v>806</v>
      </c>
      <c r="I63" s="29" t="s">
        <v>48</v>
      </c>
      <c r="K63" s="15"/>
      <c r="L63" s="16"/>
      <c r="M63" s="17" t="s">
        <v>879</v>
      </c>
      <c r="N63" s="29" t="s">
        <v>64</v>
      </c>
      <c r="P63" s="15"/>
      <c r="Q63" s="16"/>
      <c r="R63" s="17" t="s">
        <v>930</v>
      </c>
      <c r="S63" s="29" t="s">
        <v>89</v>
      </c>
      <c r="U63" s="15"/>
      <c r="V63" s="16"/>
      <c r="W63" s="17" t="s">
        <v>468</v>
      </c>
      <c r="X63" s="29" t="s">
        <v>114</v>
      </c>
    </row>
    <row r="64" spans="1:24" x14ac:dyDescent="0.2">
      <c r="A64" s="15"/>
      <c r="B64" s="16"/>
      <c r="C64" s="17" t="s">
        <v>748</v>
      </c>
      <c r="D64" s="18" t="s">
        <v>749</v>
      </c>
      <c r="F64" s="15"/>
      <c r="G64" s="16"/>
      <c r="H64" s="17" t="s">
        <v>807</v>
      </c>
      <c r="I64" s="29" t="s">
        <v>49</v>
      </c>
      <c r="K64" s="15"/>
      <c r="L64" s="16"/>
      <c r="M64" s="17" t="s">
        <v>880</v>
      </c>
      <c r="N64" s="29" t="s">
        <v>65</v>
      </c>
      <c r="P64" s="15"/>
      <c r="Q64" s="16"/>
      <c r="R64" s="17" t="s">
        <v>931</v>
      </c>
      <c r="S64" s="29" t="s">
        <v>90</v>
      </c>
      <c r="U64" s="15"/>
      <c r="V64" s="16"/>
      <c r="W64" s="17" t="s">
        <v>979</v>
      </c>
      <c r="X64" s="29" t="s">
        <v>115</v>
      </c>
    </row>
    <row r="65" spans="1:24" x14ac:dyDescent="0.2">
      <c r="A65" s="15"/>
      <c r="B65" s="16"/>
      <c r="C65" s="17" t="s">
        <v>750</v>
      </c>
      <c r="D65" s="18" t="s">
        <v>31</v>
      </c>
      <c r="F65" s="15"/>
      <c r="G65" s="16"/>
      <c r="H65" s="17" t="s">
        <v>548</v>
      </c>
      <c r="I65" s="29" t="s">
        <v>50</v>
      </c>
      <c r="K65" s="15"/>
      <c r="L65" s="16"/>
      <c r="M65" s="17" t="s">
        <v>881</v>
      </c>
      <c r="N65" s="29" t="s">
        <v>66</v>
      </c>
      <c r="P65" s="15"/>
      <c r="Q65" s="16"/>
      <c r="R65" s="17" t="s">
        <v>932</v>
      </c>
      <c r="S65" s="29" t="s">
        <v>91</v>
      </c>
      <c r="U65" s="15"/>
      <c r="V65" s="16"/>
      <c r="W65" s="17" t="s">
        <v>470</v>
      </c>
      <c r="X65" s="29" t="s">
        <v>116</v>
      </c>
    </row>
    <row r="66" spans="1:24" x14ac:dyDescent="0.2">
      <c r="A66" s="15"/>
      <c r="B66" s="16"/>
      <c r="C66" s="1" t="s">
        <v>751</v>
      </c>
      <c r="D66" s="18" t="s">
        <v>697</v>
      </c>
      <c r="F66" s="15"/>
      <c r="G66" s="16"/>
      <c r="H66" s="1" t="s">
        <v>808</v>
      </c>
      <c r="I66" s="18" t="s">
        <v>697</v>
      </c>
      <c r="K66" s="15"/>
      <c r="L66" s="16"/>
      <c r="M66" s="1" t="s">
        <v>882</v>
      </c>
      <c r="N66" s="6" t="s">
        <v>859</v>
      </c>
      <c r="P66" s="15"/>
      <c r="Q66" s="16"/>
      <c r="R66" s="1" t="s">
        <v>933</v>
      </c>
      <c r="S66" s="6" t="s">
        <v>859</v>
      </c>
      <c r="U66" s="15"/>
      <c r="V66" s="16"/>
      <c r="W66" s="1" t="s">
        <v>19</v>
      </c>
      <c r="X66" s="6" t="s">
        <v>859</v>
      </c>
    </row>
    <row r="67" spans="1:24" x14ac:dyDescent="0.2">
      <c r="A67" s="15"/>
      <c r="B67" s="22"/>
      <c r="C67" s="17" t="s">
        <v>709</v>
      </c>
      <c r="D67" s="104" t="s">
        <v>697</v>
      </c>
      <c r="F67" s="15"/>
      <c r="G67" s="22"/>
      <c r="H67" s="17" t="s">
        <v>809</v>
      </c>
      <c r="I67" s="104" t="s">
        <v>697</v>
      </c>
      <c r="K67" s="15"/>
      <c r="L67" s="22"/>
      <c r="M67" s="17" t="s">
        <v>839</v>
      </c>
      <c r="N67" s="107" t="s">
        <v>840</v>
      </c>
      <c r="P67" s="15"/>
      <c r="Q67" s="22"/>
      <c r="R67" s="17" t="s">
        <v>934</v>
      </c>
      <c r="S67" s="108" t="s">
        <v>909</v>
      </c>
      <c r="U67" s="15"/>
      <c r="V67" s="22"/>
      <c r="W67" s="17" t="s">
        <v>709</v>
      </c>
      <c r="X67" s="108" t="s">
        <v>909</v>
      </c>
    </row>
    <row r="68" spans="1:24" x14ac:dyDescent="0.2">
      <c r="A68" s="23"/>
      <c r="B68" s="4"/>
      <c r="C68" s="17" t="s">
        <v>752</v>
      </c>
      <c r="D68" s="24" t="s">
        <v>711</v>
      </c>
      <c r="F68" s="23"/>
      <c r="G68" s="4"/>
      <c r="H68" s="17" t="s">
        <v>710</v>
      </c>
      <c r="I68" s="24" t="s">
        <v>711</v>
      </c>
      <c r="K68" s="23"/>
      <c r="L68" s="4"/>
      <c r="M68" s="17" t="s">
        <v>841</v>
      </c>
      <c r="N68" s="6" t="s">
        <v>842</v>
      </c>
      <c r="P68" s="23"/>
      <c r="Q68" s="4"/>
      <c r="R68" s="17" t="s">
        <v>935</v>
      </c>
      <c r="S68" s="108" t="s">
        <v>910</v>
      </c>
      <c r="U68" s="23"/>
      <c r="V68" s="4"/>
      <c r="W68" s="17" t="s">
        <v>710</v>
      </c>
      <c r="X68" s="108" t="s">
        <v>910</v>
      </c>
    </row>
    <row r="69" spans="1:24" x14ac:dyDescent="0.2">
      <c r="A69" s="23"/>
      <c r="B69" s="4"/>
      <c r="C69" s="17" t="s">
        <v>712</v>
      </c>
      <c r="D69" s="24" t="s">
        <v>713</v>
      </c>
      <c r="F69" s="23"/>
      <c r="G69" s="4"/>
      <c r="H69" s="17" t="s">
        <v>712</v>
      </c>
      <c r="I69" s="24" t="s">
        <v>713</v>
      </c>
      <c r="K69" s="23"/>
      <c r="L69" s="4"/>
      <c r="M69" s="17" t="s">
        <v>843</v>
      </c>
      <c r="N69" s="6" t="s">
        <v>844</v>
      </c>
      <c r="P69" s="23"/>
      <c r="Q69" s="4"/>
      <c r="R69" s="17" t="s">
        <v>712</v>
      </c>
      <c r="S69" s="108" t="s">
        <v>911</v>
      </c>
      <c r="U69" s="23"/>
      <c r="V69" s="4"/>
      <c r="W69" s="17" t="s">
        <v>712</v>
      </c>
      <c r="X69" s="108" t="s">
        <v>911</v>
      </c>
    </row>
    <row r="70" spans="1:24" x14ac:dyDescent="0.2">
      <c r="A70" s="23"/>
      <c r="B70" s="4"/>
      <c r="C70" s="17" t="s">
        <v>515</v>
      </c>
      <c r="D70" s="24" t="s">
        <v>715</v>
      </c>
      <c r="F70" s="23"/>
      <c r="G70" s="4"/>
      <c r="H70" s="17" t="s">
        <v>810</v>
      </c>
      <c r="I70" s="24" t="s">
        <v>715</v>
      </c>
      <c r="K70" s="23"/>
      <c r="L70" s="4"/>
      <c r="M70" s="17" t="s">
        <v>883</v>
      </c>
      <c r="N70" s="6" t="s">
        <v>846</v>
      </c>
      <c r="P70" s="23"/>
      <c r="Q70" s="4"/>
      <c r="R70" s="17" t="s">
        <v>515</v>
      </c>
      <c r="S70" s="108" t="s">
        <v>913</v>
      </c>
      <c r="U70" s="23"/>
      <c r="V70" s="4"/>
      <c r="W70" s="17" t="s">
        <v>980</v>
      </c>
      <c r="X70" s="108" t="s">
        <v>913</v>
      </c>
    </row>
    <row r="71" spans="1:24" x14ac:dyDescent="0.2">
      <c r="A71" s="23"/>
      <c r="B71" s="4"/>
      <c r="C71" s="17" t="s">
        <v>716</v>
      </c>
      <c r="D71" s="24" t="s">
        <v>717</v>
      </c>
      <c r="F71" s="23"/>
      <c r="G71" s="4"/>
      <c r="H71" s="17" t="s">
        <v>811</v>
      </c>
      <c r="I71" s="24" t="s">
        <v>717</v>
      </c>
      <c r="K71" s="23"/>
      <c r="L71" s="4"/>
      <c r="M71" s="17" t="s">
        <v>847</v>
      </c>
      <c r="N71" s="6" t="s">
        <v>848</v>
      </c>
      <c r="P71" s="23"/>
      <c r="Q71" s="4"/>
      <c r="R71" s="17" t="s">
        <v>936</v>
      </c>
      <c r="S71" s="108" t="s">
        <v>914</v>
      </c>
      <c r="U71" s="23"/>
      <c r="V71" s="4"/>
      <c r="W71" s="17" t="s">
        <v>981</v>
      </c>
      <c r="X71" s="108" t="s">
        <v>914</v>
      </c>
    </row>
    <row r="72" spans="1:24" x14ac:dyDescent="0.2">
      <c r="A72" s="23"/>
      <c r="B72" s="4"/>
      <c r="C72" s="17" t="s">
        <v>753</v>
      </c>
      <c r="D72" s="24" t="s">
        <v>719</v>
      </c>
      <c r="F72" s="23"/>
      <c r="G72" s="4"/>
      <c r="H72" s="17" t="s">
        <v>812</v>
      </c>
      <c r="I72" s="24" t="s">
        <v>719</v>
      </c>
      <c r="K72" s="23"/>
      <c r="L72" s="4"/>
      <c r="M72" s="17" t="s">
        <v>884</v>
      </c>
      <c r="N72" s="6" t="s">
        <v>850</v>
      </c>
      <c r="P72" s="23"/>
      <c r="Q72" s="4"/>
      <c r="R72" s="17" t="s">
        <v>937</v>
      </c>
      <c r="S72" s="108" t="s">
        <v>916</v>
      </c>
      <c r="U72" s="23"/>
      <c r="V72" s="4"/>
      <c r="W72" s="17" t="s">
        <v>982</v>
      </c>
      <c r="X72" s="108" t="s">
        <v>916</v>
      </c>
    </row>
    <row r="73" spans="1:24" x14ac:dyDescent="0.2">
      <c r="A73" s="23"/>
      <c r="B73" s="4"/>
      <c r="D73" s="24" t="s">
        <v>720</v>
      </c>
      <c r="F73" s="23"/>
      <c r="G73" s="4"/>
      <c r="I73" s="24" t="s">
        <v>720</v>
      </c>
      <c r="K73" s="23"/>
      <c r="L73" s="4"/>
      <c r="N73" s="108" t="s">
        <v>859</v>
      </c>
      <c r="P73" s="23"/>
      <c r="Q73" s="4"/>
      <c r="S73" s="108" t="s">
        <v>859</v>
      </c>
      <c r="U73" s="23"/>
      <c r="V73" s="4"/>
      <c r="X73" s="108" t="s">
        <v>859</v>
      </c>
    </row>
    <row r="74" spans="1:24" x14ac:dyDescent="0.2">
      <c r="A74" s="23"/>
      <c r="B74" s="4"/>
      <c r="C74" s="17"/>
      <c r="D74" s="24" t="s">
        <v>697</v>
      </c>
      <c r="F74" s="23"/>
      <c r="G74" s="4"/>
      <c r="H74" s="17"/>
      <c r="I74" s="24" t="s">
        <v>697</v>
      </c>
      <c r="K74" s="23"/>
      <c r="L74" s="4"/>
      <c r="M74" s="17"/>
      <c r="N74" s="108" t="s">
        <v>865</v>
      </c>
      <c r="P74" s="23"/>
      <c r="Q74" s="4"/>
      <c r="R74" s="17"/>
      <c r="S74" s="108" t="s">
        <v>865</v>
      </c>
      <c r="U74" s="23"/>
      <c r="V74" s="4"/>
      <c r="W74" s="17"/>
      <c r="X74" s="108" t="s">
        <v>865</v>
      </c>
    </row>
    <row r="75" spans="1:24" x14ac:dyDescent="0.2">
      <c r="A75" s="23"/>
      <c r="B75" s="4"/>
      <c r="C75" s="17"/>
      <c r="D75" s="24" t="s">
        <v>721</v>
      </c>
      <c r="F75" s="23"/>
      <c r="G75" s="4"/>
      <c r="H75" s="17"/>
      <c r="I75" s="24" t="s">
        <v>721</v>
      </c>
      <c r="K75" s="23"/>
      <c r="L75" s="4"/>
      <c r="M75" s="17"/>
      <c r="N75" s="24"/>
      <c r="P75" s="23"/>
      <c r="Q75" s="4"/>
      <c r="R75" s="17"/>
      <c r="S75" s="24"/>
      <c r="U75" s="23"/>
      <c r="V75" s="4"/>
      <c r="W75" s="17"/>
      <c r="X75" s="24"/>
    </row>
    <row r="76" spans="1:24" ht="16" thickBot="1" x14ac:dyDescent="0.25">
      <c r="A76" s="25"/>
      <c r="B76" s="26"/>
      <c r="C76" s="19"/>
      <c r="D76" s="106"/>
      <c r="F76" s="25"/>
      <c r="G76" s="26"/>
      <c r="H76" s="19"/>
      <c r="I76" s="106"/>
      <c r="K76" s="25"/>
      <c r="L76" s="26"/>
      <c r="M76" s="19"/>
      <c r="N76" s="106"/>
      <c r="P76" s="25"/>
      <c r="Q76" s="26"/>
      <c r="R76" s="19"/>
      <c r="S76" s="106"/>
      <c r="U76" s="25"/>
      <c r="V76" s="26"/>
      <c r="W76" s="19"/>
      <c r="X76" s="106"/>
    </row>
    <row r="77" spans="1:24" ht="16" thickBot="1" x14ac:dyDescent="0.25"/>
    <row r="78" spans="1:24" x14ac:dyDescent="0.2">
      <c r="A78" s="11" t="s">
        <v>754</v>
      </c>
      <c r="B78" s="12">
        <v>5.0544799999999999E-11</v>
      </c>
      <c r="C78" s="13" t="s">
        <v>755</v>
      </c>
      <c r="D78" s="103" t="s">
        <v>16</v>
      </c>
      <c r="F78" s="11" t="s">
        <v>813</v>
      </c>
      <c r="G78" s="12">
        <v>1.05616E-10</v>
      </c>
      <c r="H78" s="13" t="s">
        <v>814</v>
      </c>
      <c r="I78" s="28" t="s">
        <v>51</v>
      </c>
      <c r="K78" s="11" t="s">
        <v>885</v>
      </c>
      <c r="L78" s="12">
        <v>3.4516499999999998E-7</v>
      </c>
      <c r="M78" s="13" t="s">
        <v>886</v>
      </c>
      <c r="N78" s="28" t="s">
        <v>67</v>
      </c>
      <c r="P78" s="11" t="s">
        <v>938</v>
      </c>
      <c r="Q78" s="12">
        <v>4.9329600000000001E-10</v>
      </c>
      <c r="R78" s="13" t="s">
        <v>939</v>
      </c>
      <c r="S78" s="28" t="s">
        <v>92</v>
      </c>
      <c r="U78" s="11" t="s">
        <v>983</v>
      </c>
      <c r="V78" s="12">
        <v>4.8953599999999999E-9</v>
      </c>
      <c r="W78" s="13" t="s">
        <v>984</v>
      </c>
      <c r="X78" s="28" t="s">
        <v>117</v>
      </c>
    </row>
    <row r="79" spans="1:24" x14ac:dyDescent="0.2">
      <c r="A79" s="15"/>
      <c r="B79" s="16"/>
      <c r="C79" s="17" t="s">
        <v>756</v>
      </c>
      <c r="D79" s="18" t="s">
        <v>12</v>
      </c>
      <c r="F79" s="15"/>
      <c r="G79" s="16"/>
      <c r="H79" s="17" t="s">
        <v>815</v>
      </c>
      <c r="I79" s="29" t="s">
        <v>52</v>
      </c>
      <c r="K79" s="15"/>
      <c r="L79" s="16"/>
      <c r="M79" s="17" t="s">
        <v>887</v>
      </c>
      <c r="N79" s="29" t="s">
        <v>68</v>
      </c>
      <c r="P79" s="15"/>
      <c r="Q79" s="16"/>
      <c r="R79" s="17" t="s">
        <v>940</v>
      </c>
      <c r="S79" s="29" t="s">
        <v>93</v>
      </c>
      <c r="U79" s="15"/>
      <c r="V79" s="16"/>
      <c r="W79" s="17" t="s">
        <v>985</v>
      </c>
      <c r="X79" s="29" t="s">
        <v>118</v>
      </c>
    </row>
    <row r="80" spans="1:24" x14ac:dyDescent="0.2">
      <c r="A80" s="15"/>
      <c r="B80" s="16"/>
      <c r="C80" s="17" t="s">
        <v>757</v>
      </c>
      <c r="D80" s="18" t="s">
        <v>13</v>
      </c>
      <c r="F80" s="15"/>
      <c r="G80" s="16"/>
      <c r="H80" s="17" t="s">
        <v>557</v>
      </c>
      <c r="I80" s="29" t="s">
        <v>53</v>
      </c>
      <c r="K80" s="15"/>
      <c r="L80" s="16"/>
      <c r="M80" s="17" t="s">
        <v>343</v>
      </c>
      <c r="N80" s="29" t="s">
        <v>69</v>
      </c>
      <c r="P80" s="15"/>
      <c r="Q80" s="16"/>
      <c r="R80" s="17" t="s">
        <v>414</v>
      </c>
      <c r="S80" s="29" t="s">
        <v>94</v>
      </c>
      <c r="U80" s="15"/>
      <c r="V80" s="16"/>
      <c r="W80" s="17" t="s">
        <v>986</v>
      </c>
      <c r="X80" s="29" t="s">
        <v>119</v>
      </c>
    </row>
    <row r="81" spans="1:24" x14ac:dyDescent="0.2">
      <c r="A81" s="15"/>
      <c r="B81" s="16"/>
      <c r="C81" s="17" t="s">
        <v>758</v>
      </c>
      <c r="D81" s="18" t="s">
        <v>14</v>
      </c>
      <c r="F81" s="15"/>
      <c r="G81" s="16"/>
      <c r="H81" s="17" t="s">
        <v>558</v>
      </c>
      <c r="I81" s="29" t="s">
        <v>816</v>
      </c>
      <c r="K81" s="15"/>
      <c r="L81" s="16"/>
      <c r="M81" s="17" t="s">
        <v>344</v>
      </c>
      <c r="N81" s="29" t="s">
        <v>70</v>
      </c>
      <c r="P81" s="15"/>
      <c r="Q81" s="16"/>
      <c r="R81" s="17" t="s">
        <v>941</v>
      </c>
      <c r="S81" s="29" t="s">
        <v>95</v>
      </c>
      <c r="U81" s="15"/>
      <c r="V81" s="16"/>
      <c r="W81" s="17" t="s">
        <v>479</v>
      </c>
      <c r="X81" s="29" t="s">
        <v>120</v>
      </c>
    </row>
    <row r="82" spans="1:24" x14ac:dyDescent="0.2">
      <c r="A82" s="15"/>
      <c r="B82" s="16"/>
      <c r="C82" s="17" t="s">
        <v>759</v>
      </c>
      <c r="D82" s="104" t="s">
        <v>17</v>
      </c>
      <c r="F82" s="15"/>
      <c r="G82" s="16"/>
      <c r="H82" s="17" t="s">
        <v>559</v>
      </c>
      <c r="I82" s="29" t="s">
        <v>554</v>
      </c>
      <c r="K82" s="15"/>
      <c r="L82" s="16"/>
      <c r="M82" s="17" t="s">
        <v>888</v>
      </c>
      <c r="N82" s="29" t="s">
        <v>71</v>
      </c>
      <c r="P82" s="15"/>
      <c r="Q82" s="16"/>
      <c r="R82" s="17" t="s">
        <v>416</v>
      </c>
      <c r="S82" s="29" t="s">
        <v>96</v>
      </c>
      <c r="U82" s="15"/>
      <c r="V82" s="16"/>
      <c r="W82" s="17" t="s">
        <v>489</v>
      </c>
      <c r="X82" s="29" t="s">
        <v>121</v>
      </c>
    </row>
    <row r="83" spans="1:24" x14ac:dyDescent="0.2">
      <c r="A83" s="15"/>
      <c r="B83" s="16"/>
      <c r="C83" s="1" t="s">
        <v>740</v>
      </c>
      <c r="D83" s="18" t="s">
        <v>697</v>
      </c>
      <c r="F83" s="15"/>
      <c r="G83" s="16"/>
      <c r="H83" s="1" t="s">
        <v>740</v>
      </c>
      <c r="I83" s="18" t="s">
        <v>697</v>
      </c>
      <c r="K83" s="15"/>
      <c r="L83" s="16"/>
      <c r="M83" s="1" t="s">
        <v>19</v>
      </c>
      <c r="N83" s="6" t="s">
        <v>859</v>
      </c>
      <c r="P83" s="15"/>
      <c r="Q83" s="16"/>
      <c r="R83" s="1" t="s">
        <v>740</v>
      </c>
      <c r="S83" s="6" t="s">
        <v>859</v>
      </c>
      <c r="U83" s="15"/>
      <c r="V83" s="16"/>
      <c r="W83" s="1" t="s">
        <v>987</v>
      </c>
      <c r="X83" s="6"/>
    </row>
    <row r="84" spans="1:24" x14ac:dyDescent="0.2">
      <c r="A84" s="15"/>
      <c r="B84" s="22"/>
      <c r="C84" s="17" t="s">
        <v>760</v>
      </c>
      <c r="D84" s="104" t="s">
        <v>697</v>
      </c>
      <c r="F84" s="15"/>
      <c r="G84" s="22"/>
      <c r="H84" s="17" t="s">
        <v>459</v>
      </c>
      <c r="I84" s="104" t="s">
        <v>697</v>
      </c>
      <c r="K84" s="15"/>
      <c r="L84" s="22"/>
      <c r="M84" s="17" t="s">
        <v>839</v>
      </c>
      <c r="N84" s="107" t="s">
        <v>840</v>
      </c>
      <c r="P84" s="15"/>
      <c r="Q84" s="22"/>
      <c r="R84" s="17" t="s">
        <v>459</v>
      </c>
      <c r="S84" s="108" t="s">
        <v>909</v>
      </c>
      <c r="U84" s="15"/>
      <c r="V84" s="22"/>
      <c r="W84" s="17" t="s">
        <v>709</v>
      </c>
      <c r="X84" s="108" t="s">
        <v>909</v>
      </c>
    </row>
    <row r="85" spans="1:24" x14ac:dyDescent="0.2">
      <c r="A85" s="23"/>
      <c r="B85" s="4"/>
      <c r="C85" s="17" t="s">
        <v>710</v>
      </c>
      <c r="D85" s="24" t="s">
        <v>711</v>
      </c>
      <c r="F85" s="23"/>
      <c r="G85" s="4"/>
      <c r="H85" s="17" t="s">
        <v>710</v>
      </c>
      <c r="I85" s="24" t="s">
        <v>711</v>
      </c>
      <c r="K85" s="23"/>
      <c r="L85" s="4"/>
      <c r="M85" s="17" t="s">
        <v>841</v>
      </c>
      <c r="N85" s="6" t="s">
        <v>842</v>
      </c>
      <c r="P85" s="23"/>
      <c r="Q85" s="4"/>
      <c r="R85" s="17" t="s">
        <v>710</v>
      </c>
      <c r="S85" s="108" t="s">
        <v>910</v>
      </c>
      <c r="U85" s="23"/>
      <c r="V85" s="4"/>
      <c r="W85" s="17" t="s">
        <v>710</v>
      </c>
      <c r="X85" s="108" t="s">
        <v>910</v>
      </c>
    </row>
    <row r="86" spans="1:24" x14ac:dyDescent="0.2">
      <c r="A86" s="23"/>
      <c r="B86" s="4"/>
      <c r="C86" s="17" t="s">
        <v>712</v>
      </c>
      <c r="D86" s="24" t="s">
        <v>713</v>
      </c>
      <c r="F86" s="23"/>
      <c r="G86" s="4"/>
      <c r="H86" s="17" t="s">
        <v>712</v>
      </c>
      <c r="I86" s="24" t="s">
        <v>713</v>
      </c>
      <c r="K86" s="23"/>
      <c r="L86" s="4"/>
      <c r="M86" s="17" t="s">
        <v>843</v>
      </c>
      <c r="N86" s="6" t="s">
        <v>844</v>
      </c>
      <c r="P86" s="23"/>
      <c r="Q86" s="4"/>
      <c r="R86" s="17" t="s">
        <v>712</v>
      </c>
      <c r="S86" s="108" t="s">
        <v>911</v>
      </c>
      <c r="U86" s="23"/>
      <c r="V86" s="4"/>
      <c r="W86" s="17" t="s">
        <v>712</v>
      </c>
      <c r="X86" s="108" t="s">
        <v>911</v>
      </c>
    </row>
    <row r="87" spans="1:24" x14ac:dyDescent="0.2">
      <c r="A87" s="23"/>
      <c r="B87" s="4"/>
      <c r="C87" s="17" t="s">
        <v>761</v>
      </c>
      <c r="D87" s="24" t="s">
        <v>715</v>
      </c>
      <c r="F87" s="23"/>
      <c r="G87" s="4"/>
      <c r="H87" s="17" t="s">
        <v>817</v>
      </c>
      <c r="I87" s="24" t="s">
        <v>715</v>
      </c>
      <c r="K87" s="23"/>
      <c r="L87" s="4"/>
      <c r="M87" s="17" t="s">
        <v>889</v>
      </c>
      <c r="N87" s="6" t="s">
        <v>846</v>
      </c>
      <c r="P87" s="23"/>
      <c r="Q87" s="4"/>
      <c r="R87" s="17" t="s">
        <v>942</v>
      </c>
      <c r="S87" s="108" t="s">
        <v>913</v>
      </c>
      <c r="U87" s="23"/>
      <c r="V87" s="4"/>
      <c r="W87" s="17" t="s">
        <v>988</v>
      </c>
      <c r="X87" s="108" t="s">
        <v>913</v>
      </c>
    </row>
    <row r="88" spans="1:24" x14ac:dyDescent="0.2">
      <c r="A88" s="23"/>
      <c r="B88" s="4"/>
      <c r="C88" s="17" t="s">
        <v>762</v>
      </c>
      <c r="D88" s="24" t="s">
        <v>717</v>
      </c>
      <c r="F88" s="23"/>
      <c r="G88" s="4"/>
      <c r="H88" s="17" t="s">
        <v>818</v>
      </c>
      <c r="I88" s="24" t="s">
        <v>717</v>
      </c>
      <c r="K88" s="23"/>
      <c r="L88" s="4"/>
      <c r="M88" s="17" t="s">
        <v>847</v>
      </c>
      <c r="N88" s="6" t="s">
        <v>848</v>
      </c>
      <c r="P88" s="23"/>
      <c r="Q88" s="4"/>
      <c r="R88" s="17" t="s">
        <v>943</v>
      </c>
      <c r="S88" s="108" t="s">
        <v>914</v>
      </c>
      <c r="U88" s="23"/>
      <c r="V88" s="4"/>
      <c r="W88" s="17" t="s">
        <v>989</v>
      </c>
      <c r="X88" s="108" t="s">
        <v>914</v>
      </c>
    </row>
    <row r="89" spans="1:24" x14ac:dyDescent="0.2">
      <c r="A89" s="23"/>
      <c r="B89" s="4"/>
      <c r="C89" s="17" t="s">
        <v>763</v>
      </c>
      <c r="D89" s="24" t="s">
        <v>719</v>
      </c>
      <c r="F89" s="23"/>
      <c r="G89" s="4"/>
      <c r="H89" s="17" t="s">
        <v>819</v>
      </c>
      <c r="I89" s="24" t="s">
        <v>719</v>
      </c>
      <c r="K89" s="23"/>
      <c r="L89" s="4"/>
      <c r="M89" s="17" t="s">
        <v>890</v>
      </c>
      <c r="N89" s="6" t="s">
        <v>850</v>
      </c>
      <c r="P89" s="23"/>
      <c r="Q89" s="4"/>
      <c r="R89" s="17" t="s">
        <v>944</v>
      </c>
      <c r="S89" s="108" t="s">
        <v>916</v>
      </c>
      <c r="U89" s="23"/>
      <c r="V89" s="4"/>
      <c r="W89" s="17" t="s">
        <v>990</v>
      </c>
      <c r="X89" s="108" t="s">
        <v>916</v>
      </c>
    </row>
    <row r="90" spans="1:24" x14ac:dyDescent="0.2">
      <c r="A90" s="23"/>
      <c r="B90" s="4"/>
      <c r="D90" s="24" t="s">
        <v>720</v>
      </c>
      <c r="F90" s="23"/>
      <c r="G90" s="4"/>
      <c r="I90" s="24" t="s">
        <v>720</v>
      </c>
      <c r="K90" s="23"/>
      <c r="L90" s="4"/>
      <c r="N90" s="108" t="s">
        <v>859</v>
      </c>
      <c r="P90" s="23"/>
      <c r="Q90" s="4"/>
      <c r="S90" s="108" t="s">
        <v>859</v>
      </c>
      <c r="U90" s="23"/>
      <c r="V90" s="4"/>
      <c r="X90" s="108" t="s">
        <v>859</v>
      </c>
    </row>
    <row r="91" spans="1:24" x14ac:dyDescent="0.2">
      <c r="A91" s="23"/>
      <c r="B91" s="4"/>
      <c r="C91" s="17"/>
      <c r="D91" s="24" t="s">
        <v>697</v>
      </c>
      <c r="F91" s="23"/>
      <c r="G91" s="4"/>
      <c r="H91" s="17"/>
      <c r="I91" s="24" t="s">
        <v>697</v>
      </c>
      <c r="K91" s="23"/>
      <c r="L91" s="4"/>
      <c r="M91" s="17"/>
      <c r="N91" s="108" t="s">
        <v>865</v>
      </c>
      <c r="P91" s="23"/>
      <c r="Q91" s="4"/>
      <c r="R91" s="17"/>
      <c r="S91" s="108" t="s">
        <v>865</v>
      </c>
      <c r="U91" s="23"/>
      <c r="V91" s="4"/>
      <c r="W91" s="17"/>
      <c r="X91" s="108" t="s">
        <v>865</v>
      </c>
    </row>
    <row r="92" spans="1:24" x14ac:dyDescent="0.2">
      <c r="A92" s="23"/>
      <c r="B92" s="4"/>
      <c r="C92" s="17"/>
      <c r="D92" s="24" t="s">
        <v>721</v>
      </c>
      <c r="F92" s="23"/>
      <c r="G92" s="4"/>
      <c r="H92" s="17"/>
      <c r="I92" s="24" t="s">
        <v>721</v>
      </c>
      <c r="K92" s="23"/>
      <c r="L92" s="4"/>
      <c r="M92" s="17"/>
      <c r="N92" s="24"/>
      <c r="P92" s="23"/>
      <c r="Q92" s="4"/>
      <c r="R92" s="17"/>
      <c r="S92" s="24"/>
      <c r="U92" s="23"/>
      <c r="V92" s="4"/>
      <c r="W92" s="17"/>
      <c r="X92" s="24"/>
    </row>
    <row r="93" spans="1:24" ht="16" thickBot="1" x14ac:dyDescent="0.25">
      <c r="A93" s="25"/>
      <c r="B93" s="26"/>
      <c r="C93" s="19"/>
      <c r="D93" s="106"/>
      <c r="F93" s="25"/>
      <c r="G93" s="26"/>
      <c r="H93" s="19"/>
      <c r="I93" s="106"/>
      <c r="K93" s="25"/>
      <c r="L93" s="26"/>
      <c r="M93" s="19"/>
      <c r="N93" s="106"/>
      <c r="P93" s="25"/>
      <c r="Q93" s="26"/>
      <c r="R93" s="19"/>
      <c r="S93" s="106"/>
      <c r="U93" s="25"/>
      <c r="V93" s="26"/>
      <c r="W93" s="19"/>
      <c r="X93" s="10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EF5AF-ED95-425D-9115-1236659328FA}">
  <dimension ref="A1:AA95"/>
  <sheetViews>
    <sheetView zoomScale="55" zoomScaleNormal="55" workbookViewId="0">
      <selection activeCell="R89" sqref="R89"/>
    </sheetView>
  </sheetViews>
  <sheetFormatPr baseColWidth="10" defaultColWidth="8.83203125" defaultRowHeight="14" x14ac:dyDescent="0.15"/>
  <cols>
    <col min="1" max="3" width="8.83203125" style="5"/>
    <col min="4" max="4" width="8" style="5" bestFit="1" customWidth="1"/>
    <col min="5" max="5" width="9.83203125" style="5" bestFit="1" customWidth="1"/>
    <col min="6" max="9" width="9.83203125" style="5" customWidth="1"/>
    <col min="10" max="10" width="7.5" style="5" bestFit="1" customWidth="1"/>
    <col min="11" max="11" width="6.5" style="5" bestFit="1" customWidth="1"/>
    <col min="12" max="13" width="9.83203125" style="5" bestFit="1" customWidth="1"/>
    <col min="14" max="15" width="7.5" style="5" bestFit="1" customWidth="1"/>
    <col min="16" max="16" width="7.83203125" style="5" bestFit="1" customWidth="1"/>
    <col min="17" max="17" width="9.83203125" style="5" bestFit="1" customWidth="1"/>
    <col min="18" max="18" width="10" style="5" bestFit="1" customWidth="1"/>
    <col min="19" max="21" width="9.5" style="5" bestFit="1" customWidth="1"/>
    <col min="22" max="22" width="12" style="5" bestFit="1" customWidth="1"/>
    <col min="23" max="23" width="12.1640625" style="5" bestFit="1" customWidth="1"/>
    <col min="24" max="24" width="10.5" style="5" bestFit="1" customWidth="1"/>
    <col min="25" max="25" width="9.83203125" style="5" bestFit="1" customWidth="1"/>
    <col min="26" max="26" width="10.5" style="5" bestFit="1" customWidth="1"/>
    <col min="27" max="27" width="8.83203125" style="45" customWidth="1"/>
    <col min="28" max="16384" width="8.83203125" style="5"/>
  </cols>
  <sheetData>
    <row r="1" spans="1:27" s="49" customFormat="1" x14ac:dyDescent="0.15">
      <c r="A1" s="49" t="s">
        <v>481</v>
      </c>
    </row>
    <row r="3" spans="1:27" s="10" customFormat="1" x14ac:dyDescent="0.15">
      <c r="B3" s="10" t="s">
        <v>155</v>
      </c>
      <c r="C3" s="10" t="s">
        <v>154</v>
      </c>
      <c r="D3" s="10" t="s">
        <v>153</v>
      </c>
      <c r="E3" s="10" t="s">
        <v>148</v>
      </c>
      <c r="F3" s="10" t="s">
        <v>482</v>
      </c>
      <c r="G3" s="10" t="s">
        <v>483</v>
      </c>
      <c r="H3" s="10" t="s">
        <v>484</v>
      </c>
      <c r="I3" s="10" t="s">
        <v>485</v>
      </c>
      <c r="J3" s="10" t="s">
        <v>147</v>
      </c>
      <c r="K3" s="10" t="s">
        <v>146</v>
      </c>
      <c r="L3" s="10" t="s">
        <v>145</v>
      </c>
      <c r="M3" s="10" t="s">
        <v>144</v>
      </c>
      <c r="N3" s="10" t="s">
        <v>143</v>
      </c>
      <c r="O3" s="10" t="s">
        <v>142</v>
      </c>
      <c r="P3" s="10" t="s">
        <v>141</v>
      </c>
      <c r="Q3" s="10" t="s">
        <v>140</v>
      </c>
      <c r="R3" s="10" t="s">
        <v>139</v>
      </c>
      <c r="S3" s="10" t="s">
        <v>138</v>
      </c>
      <c r="T3" s="10" t="s">
        <v>137</v>
      </c>
      <c r="U3" s="10" t="s">
        <v>136</v>
      </c>
      <c r="V3" s="10" t="s">
        <v>135</v>
      </c>
      <c r="W3" s="10" t="s">
        <v>134</v>
      </c>
      <c r="X3" s="10" t="s">
        <v>133</v>
      </c>
      <c r="Y3" s="10" t="s">
        <v>132</v>
      </c>
      <c r="Z3" s="10" t="s">
        <v>131</v>
      </c>
      <c r="AA3" s="47"/>
    </row>
    <row r="4" spans="1:27" x14ac:dyDescent="0.15">
      <c r="A4" s="41" t="s">
        <v>2</v>
      </c>
      <c r="B4" s="36" t="s">
        <v>5</v>
      </c>
      <c r="C4" s="36" t="s">
        <v>156</v>
      </c>
      <c r="D4" s="36">
        <v>9.57</v>
      </c>
      <c r="E4" s="36">
        <v>2.4500000000000002</v>
      </c>
      <c r="F4" s="36">
        <v>0.113</v>
      </c>
      <c r="G4" s="36">
        <v>21</v>
      </c>
      <c r="H4" s="36">
        <v>0.95299999999999996</v>
      </c>
      <c r="I4" s="36">
        <v>0.502</v>
      </c>
      <c r="J4" s="36">
        <v>35</v>
      </c>
      <c r="K4" s="36">
        <v>152</v>
      </c>
      <c r="L4" s="36">
        <v>1.1000000000000001</v>
      </c>
      <c r="M4" s="36">
        <v>0.68700000000000006</v>
      </c>
      <c r="N4" s="36">
        <v>210</v>
      </c>
      <c r="O4" s="36">
        <v>198</v>
      </c>
      <c r="P4" s="36">
        <v>5.13</v>
      </c>
      <c r="Q4" s="36">
        <v>15</v>
      </c>
      <c r="R4" s="36">
        <v>6.29</v>
      </c>
      <c r="S4" s="36">
        <v>433</v>
      </c>
      <c r="T4" s="36">
        <v>2.2499999999999999E-2</v>
      </c>
      <c r="U4" s="36">
        <v>6.1800000000000001E-2</v>
      </c>
      <c r="V4" s="36">
        <v>48.5</v>
      </c>
      <c r="W4" s="36">
        <v>38.200000000000003</v>
      </c>
      <c r="X4" s="46">
        <v>1080</v>
      </c>
      <c r="Y4" s="36">
        <v>442</v>
      </c>
      <c r="Z4" s="37">
        <v>75.3</v>
      </c>
    </row>
    <row r="5" spans="1:27" x14ac:dyDescent="0.15">
      <c r="A5" s="42" t="s">
        <v>8</v>
      </c>
      <c r="B5" s="5" t="s">
        <v>5</v>
      </c>
      <c r="C5" s="5" t="s">
        <v>156</v>
      </c>
      <c r="D5" s="5">
        <v>16.399999999999999</v>
      </c>
      <c r="E5" s="5">
        <v>8.5400000000000004E-2</v>
      </c>
      <c r="F5" s="5">
        <v>9.3399999999999993E-3</v>
      </c>
      <c r="G5" s="5">
        <v>1.1399999999999999</v>
      </c>
      <c r="H5" s="5">
        <v>0.04</v>
      </c>
      <c r="I5" s="5">
        <v>0.23</v>
      </c>
      <c r="J5" s="5">
        <v>94.1</v>
      </c>
      <c r="K5" s="5">
        <v>147</v>
      </c>
      <c r="L5" s="5">
        <v>2.75</v>
      </c>
      <c r="M5" s="5">
        <v>1.69</v>
      </c>
      <c r="N5" s="5">
        <v>233</v>
      </c>
      <c r="O5" s="5">
        <v>226</v>
      </c>
      <c r="P5" s="5">
        <v>1.1599999999999999</v>
      </c>
      <c r="Q5" s="5">
        <v>7.24</v>
      </c>
      <c r="R5" s="5">
        <v>4.4800000000000004</v>
      </c>
      <c r="S5" s="34">
        <v>1180</v>
      </c>
      <c r="T5" s="5">
        <v>4.2200000000000001E-2</v>
      </c>
      <c r="U5" s="5">
        <v>6.3299999999999995E-2</v>
      </c>
      <c r="V5" s="5">
        <v>2.0299999999999998</v>
      </c>
      <c r="W5" s="5">
        <v>5.77</v>
      </c>
      <c r="X5" s="5">
        <v>250</v>
      </c>
      <c r="Y5" s="5">
        <v>49.5</v>
      </c>
      <c r="Z5" s="43">
        <v>0.42099999999999999</v>
      </c>
    </row>
    <row r="6" spans="1:27" x14ac:dyDescent="0.15">
      <c r="A6" s="42"/>
      <c r="Z6" s="43"/>
    </row>
    <row r="7" spans="1:27" x14ac:dyDescent="0.15">
      <c r="A7" s="42" t="s">
        <v>2</v>
      </c>
      <c r="B7" s="5" t="s">
        <v>5</v>
      </c>
      <c r="C7" s="5" t="s">
        <v>160</v>
      </c>
      <c r="D7" s="5">
        <v>39.9</v>
      </c>
      <c r="E7" s="5">
        <v>9.0499999999999997E-2</v>
      </c>
      <c r="F7" s="5">
        <v>5.5199999999999999E-2</v>
      </c>
      <c r="G7" s="5">
        <v>-1.35</v>
      </c>
      <c r="H7" s="5">
        <v>0.98599999999999999</v>
      </c>
      <c r="I7" s="5">
        <v>0.437</v>
      </c>
      <c r="J7" s="5">
        <v>48.7</v>
      </c>
      <c r="K7" s="5">
        <v>1.01</v>
      </c>
      <c r="L7" s="5">
        <v>0.76300000000000001</v>
      </c>
      <c r="M7" s="5">
        <v>4.55</v>
      </c>
      <c r="N7" s="5">
        <v>165</v>
      </c>
      <c r="O7" s="5">
        <v>297</v>
      </c>
      <c r="P7" s="35"/>
      <c r="Q7" s="35"/>
      <c r="R7" s="35"/>
      <c r="S7" s="35"/>
      <c r="T7" s="35"/>
      <c r="U7" s="35"/>
      <c r="V7" s="5">
        <v>5.79</v>
      </c>
      <c r="W7" s="5">
        <v>9.31</v>
      </c>
      <c r="X7" s="5">
        <v>669</v>
      </c>
      <c r="Y7" s="5">
        <v>115</v>
      </c>
      <c r="Z7" s="43">
        <v>21.8</v>
      </c>
    </row>
    <row r="8" spans="1:27" x14ac:dyDescent="0.15">
      <c r="A8" s="42" t="s">
        <v>8</v>
      </c>
      <c r="B8" s="5" t="s">
        <v>5</v>
      </c>
      <c r="C8" s="5" t="s">
        <v>160</v>
      </c>
      <c r="D8" s="5">
        <v>0.19900000000000001</v>
      </c>
      <c r="E8" s="5">
        <v>6.5199999999999994E-2</v>
      </c>
      <c r="F8" s="5">
        <v>1.7399999999999999E-2</v>
      </c>
      <c r="G8" s="5">
        <v>0.59699999999999998</v>
      </c>
      <c r="H8" s="5">
        <v>3.2800000000000003E-2</v>
      </c>
      <c r="I8" s="5">
        <v>0.24399999999999999</v>
      </c>
      <c r="J8" s="5">
        <v>66.099999999999994</v>
      </c>
      <c r="K8" s="5">
        <v>1.89</v>
      </c>
      <c r="L8" s="5">
        <v>7.02</v>
      </c>
      <c r="M8" s="5">
        <v>39.9</v>
      </c>
      <c r="N8" s="5">
        <v>233</v>
      </c>
      <c r="O8" s="5">
        <v>245</v>
      </c>
      <c r="P8" s="35"/>
      <c r="Q8" s="35"/>
      <c r="R8" s="35"/>
      <c r="S8" s="35"/>
      <c r="T8" s="35"/>
      <c r="U8" s="35"/>
      <c r="V8" s="5">
        <v>1.26</v>
      </c>
      <c r="W8" s="5">
        <v>3.88</v>
      </c>
      <c r="X8" s="5">
        <v>150</v>
      </c>
      <c r="Y8" s="5">
        <v>8.91</v>
      </c>
      <c r="Z8" s="43">
        <v>7.19</v>
      </c>
    </row>
    <row r="9" spans="1:27" x14ac:dyDescent="0.15">
      <c r="A9" s="42"/>
      <c r="Z9" s="43"/>
    </row>
    <row r="10" spans="1:27" x14ac:dyDescent="0.15">
      <c r="A10" s="42" t="s">
        <v>2</v>
      </c>
      <c r="B10" s="5" t="s">
        <v>5</v>
      </c>
      <c r="C10" s="5" t="s">
        <v>159</v>
      </c>
      <c r="D10" s="5">
        <v>11.8</v>
      </c>
      <c r="E10" s="5">
        <v>4.5199999999999997E-2</v>
      </c>
      <c r="F10" s="5">
        <v>5.79E-2</v>
      </c>
      <c r="G10" s="5">
        <v>4.95</v>
      </c>
      <c r="H10" s="5">
        <v>0.94099999999999995</v>
      </c>
      <c r="I10" s="5">
        <v>0.34599999999999997</v>
      </c>
      <c r="J10" s="5">
        <v>18</v>
      </c>
      <c r="K10" s="5">
        <v>83.7</v>
      </c>
      <c r="L10" s="5">
        <v>20.9</v>
      </c>
      <c r="M10" s="5">
        <v>35.6</v>
      </c>
      <c r="N10" s="5">
        <v>80.2</v>
      </c>
      <c r="O10" s="5">
        <v>356</v>
      </c>
      <c r="P10" s="35"/>
      <c r="Q10" s="35"/>
      <c r="R10" s="35"/>
      <c r="S10" s="35"/>
      <c r="T10" s="35"/>
      <c r="U10" s="35"/>
      <c r="V10" s="5">
        <v>5.26</v>
      </c>
      <c r="W10" s="5">
        <v>4.04</v>
      </c>
      <c r="X10" s="5">
        <v>644</v>
      </c>
      <c r="Y10" s="5">
        <v>61.7</v>
      </c>
      <c r="Z10" s="43">
        <v>16.600000000000001</v>
      </c>
    </row>
    <row r="11" spans="1:27" x14ac:dyDescent="0.15">
      <c r="A11" s="42" t="s">
        <v>8</v>
      </c>
      <c r="B11" s="5" t="s">
        <v>5</v>
      </c>
      <c r="C11" s="5" t="s">
        <v>159</v>
      </c>
      <c r="D11" s="5">
        <v>3.56</v>
      </c>
      <c r="E11" s="5">
        <v>1.8800000000000001E-2</v>
      </c>
      <c r="F11" s="5">
        <v>1.8499999999999999E-2</v>
      </c>
      <c r="G11" s="5">
        <v>1.1599999999999999</v>
      </c>
      <c r="H11" s="5">
        <v>3.7400000000000003E-2</v>
      </c>
      <c r="I11" s="5">
        <v>0.217</v>
      </c>
      <c r="J11" s="5">
        <v>32.9</v>
      </c>
      <c r="K11" s="5">
        <v>107</v>
      </c>
      <c r="L11" s="5">
        <v>75</v>
      </c>
      <c r="M11" s="5">
        <v>102</v>
      </c>
      <c r="N11" s="5">
        <v>167</v>
      </c>
      <c r="O11" s="5">
        <v>214</v>
      </c>
      <c r="P11" s="35"/>
      <c r="Q11" s="35"/>
      <c r="R11" s="35"/>
      <c r="S11" s="35"/>
      <c r="T11" s="35"/>
      <c r="U11" s="35"/>
      <c r="V11" s="5">
        <v>1.5</v>
      </c>
      <c r="W11" s="5">
        <v>2.4700000000000002</v>
      </c>
      <c r="X11" s="5">
        <v>159</v>
      </c>
      <c r="Y11" s="5">
        <v>17.8</v>
      </c>
      <c r="Z11" s="43">
        <v>3.49</v>
      </c>
    </row>
    <row r="12" spans="1:27" x14ac:dyDescent="0.15">
      <c r="A12" s="42"/>
      <c r="Z12" s="43"/>
    </row>
    <row r="13" spans="1:27" x14ac:dyDescent="0.15">
      <c r="A13" s="42" t="s">
        <v>2</v>
      </c>
      <c r="B13" s="5" t="s">
        <v>5</v>
      </c>
      <c r="C13" s="5" t="s">
        <v>158</v>
      </c>
      <c r="D13" s="5">
        <v>31.3</v>
      </c>
      <c r="E13" s="5">
        <v>2.3400000000000001E-2</v>
      </c>
      <c r="F13" s="5">
        <v>0.24099999999999999</v>
      </c>
      <c r="G13" s="5">
        <v>3.36</v>
      </c>
      <c r="H13" s="5">
        <v>0.95499999999999996</v>
      </c>
      <c r="I13" s="5">
        <v>0.34399999999999997</v>
      </c>
      <c r="J13" s="5">
        <v>52.9</v>
      </c>
      <c r="K13" s="5">
        <v>161</v>
      </c>
      <c r="L13" s="5">
        <v>74.7</v>
      </c>
      <c r="M13" s="5">
        <v>50.4</v>
      </c>
      <c r="N13" s="61">
        <v>101</v>
      </c>
      <c r="O13" s="5">
        <v>307</v>
      </c>
      <c r="P13" s="35"/>
      <c r="Q13" s="35"/>
      <c r="R13" s="35"/>
      <c r="S13" s="35"/>
      <c r="T13" s="35"/>
      <c r="U13" s="35"/>
      <c r="V13" s="5">
        <v>8.82</v>
      </c>
      <c r="W13" s="5">
        <v>9.09</v>
      </c>
      <c r="X13" s="5">
        <v>621</v>
      </c>
      <c r="Y13" s="5">
        <v>44.3</v>
      </c>
      <c r="Z13" s="43">
        <v>23.4</v>
      </c>
    </row>
    <row r="14" spans="1:27" x14ac:dyDescent="0.15">
      <c r="A14" s="42" t="s">
        <v>8</v>
      </c>
      <c r="B14" s="5" t="s">
        <v>5</v>
      </c>
      <c r="C14" s="5" t="s">
        <v>158</v>
      </c>
      <c r="D14" s="5">
        <v>2.78</v>
      </c>
      <c r="E14" s="5">
        <v>1.23E-2</v>
      </c>
      <c r="F14" s="5">
        <v>3.8100000000000002E-2</v>
      </c>
      <c r="G14" s="5">
        <v>0.752</v>
      </c>
      <c r="H14" s="5">
        <v>4.1200000000000001E-2</v>
      </c>
      <c r="I14" s="5">
        <v>0.216</v>
      </c>
      <c r="J14" s="5">
        <v>57</v>
      </c>
      <c r="K14" s="5">
        <v>154</v>
      </c>
      <c r="L14" s="5">
        <v>150</v>
      </c>
      <c r="M14" s="5">
        <v>112</v>
      </c>
      <c r="N14" s="5">
        <v>176</v>
      </c>
      <c r="O14" s="5">
        <v>225</v>
      </c>
      <c r="P14" s="35"/>
      <c r="Q14" s="35"/>
      <c r="R14" s="35"/>
      <c r="S14" s="35"/>
      <c r="T14" s="35"/>
      <c r="U14" s="35"/>
      <c r="V14" s="5">
        <v>1.2</v>
      </c>
      <c r="W14" s="5">
        <v>0.68600000000000005</v>
      </c>
      <c r="X14" s="5">
        <v>208</v>
      </c>
      <c r="Y14" s="5">
        <v>6.91</v>
      </c>
      <c r="Z14" s="43">
        <v>7.7</v>
      </c>
    </row>
    <row r="15" spans="1:27" x14ac:dyDescent="0.15">
      <c r="A15" s="42"/>
      <c r="Z15" s="43"/>
    </row>
    <row r="16" spans="1:27" x14ac:dyDescent="0.15">
      <c r="A16" s="42" t="s">
        <v>2</v>
      </c>
      <c r="B16" s="5" t="s">
        <v>5</v>
      </c>
      <c r="C16" s="5" t="s">
        <v>157</v>
      </c>
      <c r="D16" s="5">
        <v>4.82</v>
      </c>
      <c r="E16" s="5">
        <v>0.10299999999999999</v>
      </c>
      <c r="F16" s="5">
        <v>-3.9800000000000002E-2</v>
      </c>
      <c r="G16" s="5">
        <v>-0.80800000000000005</v>
      </c>
      <c r="H16" s="5">
        <v>0.94599999999999995</v>
      </c>
      <c r="I16" s="5">
        <v>0.32500000000000001</v>
      </c>
      <c r="J16" s="5">
        <v>10.4</v>
      </c>
      <c r="K16" s="5">
        <v>112</v>
      </c>
      <c r="L16" s="5">
        <v>79.7</v>
      </c>
      <c r="M16" s="60">
        <v>41.1</v>
      </c>
      <c r="N16" s="5">
        <v>82.6</v>
      </c>
      <c r="O16" s="5">
        <v>246</v>
      </c>
      <c r="P16" s="35"/>
      <c r="Q16" s="35"/>
      <c r="R16" s="35"/>
      <c r="S16" s="35"/>
      <c r="T16" s="35"/>
      <c r="U16" s="35"/>
      <c r="V16" s="5">
        <v>5.9</v>
      </c>
      <c r="W16" s="5">
        <v>7.42</v>
      </c>
      <c r="X16" s="5">
        <v>596</v>
      </c>
      <c r="Y16" s="5">
        <v>47.9</v>
      </c>
      <c r="Z16" s="43">
        <v>20.5</v>
      </c>
    </row>
    <row r="17" spans="1:26" x14ac:dyDescent="0.15">
      <c r="A17" s="44" t="s">
        <v>8</v>
      </c>
      <c r="B17" s="38" t="s">
        <v>5</v>
      </c>
      <c r="C17" s="38" t="s">
        <v>157</v>
      </c>
      <c r="D17" s="38">
        <v>3.37</v>
      </c>
      <c r="E17" s="38">
        <v>3.0700000000000002E-2</v>
      </c>
      <c r="F17" s="38">
        <v>2.7699999999999999E-2</v>
      </c>
      <c r="G17" s="38">
        <v>0.52700000000000002</v>
      </c>
      <c r="H17" s="38">
        <v>3.9399999999999998E-2</v>
      </c>
      <c r="I17" s="38">
        <v>0.20499999999999999</v>
      </c>
      <c r="J17" s="38">
        <v>20.9</v>
      </c>
      <c r="K17" s="38">
        <v>131</v>
      </c>
      <c r="L17" s="38">
        <v>143</v>
      </c>
      <c r="M17" s="38">
        <v>80.3</v>
      </c>
      <c r="N17" s="38">
        <v>142</v>
      </c>
      <c r="O17" s="38">
        <v>217</v>
      </c>
      <c r="P17" s="40"/>
      <c r="Q17" s="40"/>
      <c r="R17" s="40"/>
      <c r="S17" s="40"/>
      <c r="T17" s="40"/>
      <c r="U17" s="40"/>
      <c r="V17" s="38">
        <v>2.83</v>
      </c>
      <c r="W17" s="38">
        <v>3.3</v>
      </c>
      <c r="X17" s="38">
        <v>200</v>
      </c>
      <c r="Y17" s="38">
        <v>13.4</v>
      </c>
      <c r="Z17" s="39">
        <v>0.97699999999999998</v>
      </c>
    </row>
    <row r="19" spans="1:26" x14ac:dyDescent="0.15">
      <c r="A19" s="10"/>
      <c r="B19" s="10" t="s">
        <v>155</v>
      </c>
      <c r="C19" s="10" t="s">
        <v>154</v>
      </c>
      <c r="D19" s="10" t="s">
        <v>153</v>
      </c>
      <c r="E19" s="10" t="s">
        <v>148</v>
      </c>
      <c r="F19" s="10" t="s">
        <v>482</v>
      </c>
      <c r="G19" s="10" t="s">
        <v>483</v>
      </c>
      <c r="H19" s="10" t="s">
        <v>484</v>
      </c>
      <c r="I19" s="10" t="s">
        <v>485</v>
      </c>
      <c r="J19" s="10" t="s">
        <v>147</v>
      </c>
      <c r="K19" s="10" t="s">
        <v>146</v>
      </c>
      <c r="L19" s="10" t="s">
        <v>145</v>
      </c>
      <c r="M19" s="10" t="s">
        <v>144</v>
      </c>
      <c r="N19" s="10" t="s">
        <v>143</v>
      </c>
      <c r="O19" s="10" t="s">
        <v>142</v>
      </c>
      <c r="P19" s="10" t="s">
        <v>141</v>
      </c>
      <c r="Q19" s="10" t="s">
        <v>140</v>
      </c>
      <c r="R19" s="10" t="s">
        <v>139</v>
      </c>
      <c r="S19" s="10" t="s">
        <v>138</v>
      </c>
      <c r="T19" s="10" t="s">
        <v>137</v>
      </c>
      <c r="U19" s="10" t="s">
        <v>136</v>
      </c>
      <c r="V19" s="10" t="s">
        <v>135</v>
      </c>
      <c r="W19" s="10" t="s">
        <v>134</v>
      </c>
      <c r="X19" s="10" t="s">
        <v>133</v>
      </c>
      <c r="Y19" s="10" t="s">
        <v>132</v>
      </c>
      <c r="Z19" s="10" t="s">
        <v>131</v>
      </c>
    </row>
    <row r="20" spans="1:26" x14ac:dyDescent="0.15">
      <c r="A20" s="41" t="s">
        <v>2</v>
      </c>
      <c r="B20" s="36" t="s">
        <v>3</v>
      </c>
      <c r="C20" s="36" t="s">
        <v>156</v>
      </c>
      <c r="D20" s="36">
        <v>39.1</v>
      </c>
      <c r="E20" s="36">
        <v>3.46</v>
      </c>
      <c r="F20" s="36">
        <v>0.12</v>
      </c>
      <c r="G20" s="36">
        <v>38.1</v>
      </c>
      <c r="H20" s="36">
        <v>0.95199999999999996</v>
      </c>
      <c r="I20" s="36">
        <v>0.54</v>
      </c>
      <c r="J20" s="36">
        <v>27.5</v>
      </c>
      <c r="K20" s="36">
        <v>202</v>
      </c>
      <c r="L20" s="36">
        <v>43.5</v>
      </c>
      <c r="M20" s="36">
        <v>57.2</v>
      </c>
      <c r="N20" s="36">
        <v>215</v>
      </c>
      <c r="O20" s="36">
        <v>199</v>
      </c>
      <c r="P20" s="36">
        <v>2.13</v>
      </c>
      <c r="Q20" s="36">
        <v>16</v>
      </c>
      <c r="R20" s="36">
        <v>6.71</v>
      </c>
      <c r="S20" s="46">
        <v>1390</v>
      </c>
      <c r="T20" s="36">
        <v>2.7799999999999998E-2</v>
      </c>
      <c r="U20" s="36">
        <v>7.9200000000000007E-2</v>
      </c>
      <c r="V20" s="36">
        <v>28.5</v>
      </c>
      <c r="W20" s="36">
        <v>23.3</v>
      </c>
      <c r="X20" s="46">
        <v>1750</v>
      </c>
      <c r="Y20" s="36">
        <v>501</v>
      </c>
      <c r="Z20" s="37">
        <v>103</v>
      </c>
    </row>
    <row r="21" spans="1:26" x14ac:dyDescent="0.15">
      <c r="A21" s="42" t="s">
        <v>8</v>
      </c>
      <c r="B21" s="5" t="s">
        <v>3</v>
      </c>
      <c r="C21" s="5" t="s">
        <v>156</v>
      </c>
      <c r="D21" s="5">
        <v>2.92</v>
      </c>
      <c r="E21" s="5">
        <v>6.2399999999999997E-2</v>
      </c>
      <c r="F21" s="5">
        <v>1.7100000000000001E-2</v>
      </c>
      <c r="G21" s="5">
        <v>3.52</v>
      </c>
      <c r="H21" s="5">
        <v>3.8300000000000001E-2</v>
      </c>
      <c r="I21" s="5">
        <v>0.19800000000000001</v>
      </c>
      <c r="J21" s="5">
        <v>87.6</v>
      </c>
      <c r="K21" s="5">
        <v>199</v>
      </c>
      <c r="L21" s="5">
        <v>108</v>
      </c>
      <c r="M21" s="5">
        <v>115</v>
      </c>
      <c r="N21" s="5">
        <v>209</v>
      </c>
      <c r="O21" s="5">
        <v>201</v>
      </c>
      <c r="P21" s="5">
        <v>0.57999999999999996</v>
      </c>
      <c r="Q21" s="5">
        <v>5.95</v>
      </c>
      <c r="R21" s="5">
        <v>3.68</v>
      </c>
      <c r="S21" s="34">
        <v>2130</v>
      </c>
      <c r="T21" s="5">
        <v>5.7099999999999998E-2</v>
      </c>
      <c r="U21" s="5">
        <v>0.1</v>
      </c>
      <c r="V21" s="5">
        <v>13.8</v>
      </c>
      <c r="W21" s="5">
        <v>8.74</v>
      </c>
      <c r="X21" s="5">
        <v>611</v>
      </c>
      <c r="Y21" s="5">
        <v>67.8</v>
      </c>
      <c r="Z21" s="43">
        <v>5.72</v>
      </c>
    </row>
    <row r="22" spans="1:26" x14ac:dyDescent="0.15">
      <c r="A22" s="42"/>
      <c r="Z22" s="43"/>
    </row>
    <row r="23" spans="1:26" x14ac:dyDescent="0.15">
      <c r="A23" s="42" t="s">
        <v>2</v>
      </c>
      <c r="B23" s="5" t="s">
        <v>3</v>
      </c>
      <c r="C23" s="5" t="s">
        <v>160</v>
      </c>
      <c r="D23" s="5">
        <v>24.5</v>
      </c>
      <c r="E23" s="5">
        <v>0.222</v>
      </c>
      <c r="F23" s="5">
        <v>1.26E-4</v>
      </c>
      <c r="G23" s="5">
        <v>-1.55</v>
      </c>
      <c r="H23" s="5">
        <v>0.94499999999999995</v>
      </c>
      <c r="I23" s="5">
        <v>0.35599999999999998</v>
      </c>
      <c r="J23" s="5">
        <v>69.7</v>
      </c>
      <c r="K23" s="5">
        <v>62.4</v>
      </c>
      <c r="L23" s="5">
        <v>17.7</v>
      </c>
      <c r="M23" s="5">
        <v>6.57</v>
      </c>
      <c r="N23" s="5">
        <v>67.900000000000006</v>
      </c>
      <c r="O23" s="5">
        <v>390</v>
      </c>
      <c r="P23" s="35"/>
      <c r="Q23" s="35"/>
      <c r="R23" s="35"/>
      <c r="S23" s="35"/>
      <c r="T23" s="35"/>
      <c r="U23" s="35"/>
      <c r="V23" s="5">
        <v>4.57</v>
      </c>
      <c r="W23" s="5">
        <v>7.92</v>
      </c>
      <c r="X23" s="5">
        <v>675</v>
      </c>
      <c r="Y23" s="5">
        <v>96.4</v>
      </c>
      <c r="Z23" s="43">
        <v>15</v>
      </c>
    </row>
    <row r="24" spans="1:26" x14ac:dyDescent="0.15">
      <c r="A24" s="42" t="s">
        <v>8</v>
      </c>
      <c r="B24" s="5" t="s">
        <v>3</v>
      </c>
      <c r="C24" s="5" t="s">
        <v>160</v>
      </c>
      <c r="D24" s="5">
        <v>3.29</v>
      </c>
      <c r="E24" s="5">
        <v>4.87E-2</v>
      </c>
      <c r="F24" s="5">
        <v>2.7300000000000001E-2</v>
      </c>
      <c r="G24" s="5">
        <v>0.77700000000000002</v>
      </c>
      <c r="H24" s="5">
        <v>4.1700000000000001E-2</v>
      </c>
      <c r="I24" s="5">
        <v>0.218</v>
      </c>
      <c r="J24" s="5">
        <v>70.099999999999994</v>
      </c>
      <c r="K24" s="5">
        <v>83</v>
      </c>
      <c r="L24" s="5">
        <v>87.7</v>
      </c>
      <c r="M24" s="5">
        <v>37.5</v>
      </c>
      <c r="N24" s="5">
        <v>146</v>
      </c>
      <c r="O24" s="5">
        <v>205</v>
      </c>
      <c r="P24" s="35"/>
      <c r="Q24" s="35"/>
      <c r="R24" s="35"/>
      <c r="S24" s="35"/>
      <c r="T24" s="35"/>
      <c r="U24" s="35"/>
      <c r="V24" s="5">
        <v>0.40100000000000002</v>
      </c>
      <c r="W24" s="34">
        <v>6.4900000000000005E-5</v>
      </c>
      <c r="X24" s="5">
        <v>12.2</v>
      </c>
      <c r="Y24" s="5">
        <v>15.1</v>
      </c>
      <c r="Z24" s="43">
        <v>2.8</v>
      </c>
    </row>
    <row r="25" spans="1:26" x14ac:dyDescent="0.15">
      <c r="A25" s="42"/>
      <c r="Z25" s="43"/>
    </row>
    <row r="26" spans="1:26" x14ac:dyDescent="0.15">
      <c r="A26" s="42" t="s">
        <v>2</v>
      </c>
      <c r="B26" s="5" t="s">
        <v>3</v>
      </c>
      <c r="C26" s="5" t="s">
        <v>159</v>
      </c>
      <c r="D26" s="5">
        <v>7.29</v>
      </c>
      <c r="E26" s="5">
        <v>5.2900000000000003E-2</v>
      </c>
      <c r="F26" s="5">
        <v>3.5499999999999997E-2</v>
      </c>
      <c r="G26" s="5">
        <v>7.46</v>
      </c>
      <c r="H26" s="5">
        <v>0.94599999999999995</v>
      </c>
      <c r="I26" s="5">
        <v>0.39200000000000002</v>
      </c>
      <c r="J26" s="5">
        <v>40.5</v>
      </c>
      <c r="K26" s="5">
        <v>15.2</v>
      </c>
      <c r="L26" s="5">
        <v>3.03</v>
      </c>
      <c r="M26" s="5">
        <v>6.52</v>
      </c>
      <c r="N26" s="5">
        <v>225</v>
      </c>
      <c r="O26" s="5">
        <v>262</v>
      </c>
      <c r="P26" s="35"/>
      <c r="Q26" s="35"/>
      <c r="R26" s="35"/>
      <c r="S26" s="35"/>
      <c r="T26" s="35"/>
      <c r="U26" s="35"/>
      <c r="V26" s="5">
        <v>6.92</v>
      </c>
      <c r="W26" s="5">
        <v>4.33</v>
      </c>
      <c r="X26" s="5">
        <v>595</v>
      </c>
      <c r="Y26" s="5">
        <v>72.8</v>
      </c>
      <c r="Z26" s="43">
        <v>13.5</v>
      </c>
    </row>
    <row r="27" spans="1:26" x14ac:dyDescent="0.15">
      <c r="A27" s="42" t="s">
        <v>8</v>
      </c>
      <c r="B27" s="5" t="s">
        <v>3</v>
      </c>
      <c r="C27" s="5" t="s">
        <v>159</v>
      </c>
      <c r="D27" s="5">
        <v>3.19</v>
      </c>
      <c r="E27" s="5">
        <v>2.1000000000000001E-2</v>
      </c>
      <c r="F27" s="5">
        <v>2.5999999999999999E-2</v>
      </c>
      <c r="G27" s="5">
        <v>1.74</v>
      </c>
      <c r="H27" s="5">
        <v>4.2200000000000001E-2</v>
      </c>
      <c r="I27" s="5">
        <v>0.247</v>
      </c>
      <c r="J27" s="5">
        <v>64.5</v>
      </c>
      <c r="K27" s="5">
        <v>52.7</v>
      </c>
      <c r="L27" s="5">
        <v>17.8</v>
      </c>
      <c r="M27" s="5">
        <v>43.8</v>
      </c>
      <c r="N27" s="5">
        <v>247</v>
      </c>
      <c r="O27" s="5">
        <v>247</v>
      </c>
      <c r="P27" s="35"/>
      <c r="Q27" s="35"/>
      <c r="R27" s="35"/>
      <c r="S27" s="35"/>
      <c r="T27" s="35"/>
      <c r="U27" s="35"/>
      <c r="V27" s="5">
        <v>0.96699999999999997</v>
      </c>
      <c r="W27" s="5">
        <v>2.25</v>
      </c>
      <c r="X27" s="5">
        <v>126</v>
      </c>
      <c r="Y27" s="5">
        <v>4.93</v>
      </c>
      <c r="Z27" s="43">
        <v>2.57</v>
      </c>
    </row>
    <row r="28" spans="1:26" x14ac:dyDescent="0.15">
      <c r="A28" s="42"/>
      <c r="Z28" s="43"/>
    </row>
    <row r="29" spans="1:26" x14ac:dyDescent="0.15">
      <c r="A29" s="42" t="s">
        <v>2</v>
      </c>
      <c r="B29" s="5" t="s">
        <v>3</v>
      </c>
      <c r="C29" s="5" t="s">
        <v>158</v>
      </c>
      <c r="D29" s="5">
        <v>1.57</v>
      </c>
      <c r="E29" s="5">
        <v>0.15</v>
      </c>
      <c r="F29" s="5">
        <v>8.3500000000000005E-2</v>
      </c>
      <c r="G29" s="5">
        <v>2.42</v>
      </c>
      <c r="H29" s="5">
        <v>0.94499999999999995</v>
      </c>
      <c r="I29" s="5">
        <v>0.35299999999999998</v>
      </c>
      <c r="J29" s="5">
        <v>39.700000000000003</v>
      </c>
      <c r="K29" s="5">
        <v>60.4</v>
      </c>
      <c r="L29" s="5">
        <v>28.5</v>
      </c>
      <c r="M29" s="5">
        <v>23.6</v>
      </c>
      <c r="N29" s="5">
        <v>178</v>
      </c>
      <c r="O29" s="5">
        <v>297</v>
      </c>
      <c r="P29" s="35"/>
      <c r="Q29" s="35"/>
      <c r="R29" s="35"/>
      <c r="S29" s="35"/>
      <c r="T29" s="35"/>
      <c r="U29" s="35"/>
      <c r="V29" s="5">
        <v>9.1300000000000008</v>
      </c>
      <c r="W29" s="5">
        <v>7.26</v>
      </c>
      <c r="X29" s="5">
        <v>509</v>
      </c>
      <c r="Y29" s="5">
        <v>52.6</v>
      </c>
      <c r="Z29" s="43">
        <v>21.4</v>
      </c>
    </row>
    <row r="30" spans="1:26" x14ac:dyDescent="0.15">
      <c r="A30" s="42" t="s">
        <v>8</v>
      </c>
      <c r="B30" s="5" t="s">
        <v>3</v>
      </c>
      <c r="C30" s="5" t="s">
        <v>158</v>
      </c>
      <c r="D30" s="5">
        <v>2.4700000000000002</v>
      </c>
      <c r="E30" s="5">
        <v>3.2000000000000001E-2</v>
      </c>
      <c r="F30" s="5">
        <v>1.84E-2</v>
      </c>
      <c r="G30" s="5">
        <v>1.33</v>
      </c>
      <c r="H30" s="5">
        <v>4.0599999999999997E-2</v>
      </c>
      <c r="I30" s="5">
        <v>0.215</v>
      </c>
      <c r="J30" s="5">
        <v>36.4</v>
      </c>
      <c r="K30" s="5">
        <v>84.6</v>
      </c>
      <c r="L30" s="5">
        <v>98.6</v>
      </c>
      <c r="M30" s="5">
        <v>76.5</v>
      </c>
      <c r="N30" s="5">
        <v>226</v>
      </c>
      <c r="O30" s="5">
        <v>234</v>
      </c>
      <c r="P30" s="35"/>
      <c r="Q30" s="35"/>
      <c r="R30" s="35"/>
      <c r="S30" s="35"/>
      <c r="T30" s="35"/>
      <c r="U30" s="35"/>
      <c r="V30" s="5">
        <v>1.21</v>
      </c>
      <c r="W30" s="5">
        <v>0.187</v>
      </c>
      <c r="X30" s="5">
        <v>52.5</v>
      </c>
      <c r="Y30" s="5">
        <v>6.92</v>
      </c>
      <c r="Z30" s="43">
        <v>1.31</v>
      </c>
    </row>
    <row r="31" spans="1:26" x14ac:dyDescent="0.15">
      <c r="A31" s="42"/>
      <c r="Z31" s="43"/>
    </row>
    <row r="32" spans="1:26" x14ac:dyDescent="0.15">
      <c r="A32" s="42" t="s">
        <v>2</v>
      </c>
      <c r="B32" s="5" t="s">
        <v>3</v>
      </c>
      <c r="C32" s="5" t="s">
        <v>157</v>
      </c>
      <c r="D32" s="5">
        <v>6.68</v>
      </c>
      <c r="E32" s="5">
        <v>6.3500000000000001E-2</v>
      </c>
      <c r="F32" s="5">
        <v>1.7100000000000001E-2</v>
      </c>
      <c r="G32" s="5">
        <v>-0.45300000000000001</v>
      </c>
      <c r="H32" s="5">
        <v>0.94199999999999995</v>
      </c>
      <c r="I32" s="5">
        <v>0.29299999999999998</v>
      </c>
      <c r="J32" s="5">
        <v>53.2</v>
      </c>
      <c r="K32" s="5">
        <v>7.03</v>
      </c>
      <c r="L32" s="5">
        <v>1.56</v>
      </c>
      <c r="M32" s="5">
        <v>5.24</v>
      </c>
      <c r="N32" s="5">
        <v>86.9</v>
      </c>
      <c r="O32" s="5">
        <v>393</v>
      </c>
      <c r="P32" s="35"/>
      <c r="Q32" s="35"/>
      <c r="R32" s="35"/>
      <c r="S32" s="35"/>
      <c r="T32" s="35"/>
      <c r="U32" s="35"/>
      <c r="V32" s="5">
        <v>2.54</v>
      </c>
      <c r="W32" s="5">
        <v>4.45</v>
      </c>
      <c r="X32" s="5">
        <v>613</v>
      </c>
      <c r="Y32" s="5">
        <v>65.3</v>
      </c>
      <c r="Z32" s="43">
        <v>11.7</v>
      </c>
    </row>
    <row r="33" spans="1:26" x14ac:dyDescent="0.15">
      <c r="A33" s="44" t="s">
        <v>8</v>
      </c>
      <c r="B33" s="38" t="s">
        <v>3</v>
      </c>
      <c r="C33" s="38" t="s">
        <v>157</v>
      </c>
      <c r="D33" s="38">
        <v>5.99</v>
      </c>
      <c r="E33" s="38">
        <v>4.2000000000000003E-2</v>
      </c>
      <c r="F33" s="38">
        <v>1.29E-2</v>
      </c>
      <c r="G33" s="38">
        <v>0.90200000000000002</v>
      </c>
      <c r="H33" s="38">
        <v>4.5900000000000003E-2</v>
      </c>
      <c r="I33" s="38">
        <v>0.23300000000000001</v>
      </c>
      <c r="J33" s="38">
        <v>82.6</v>
      </c>
      <c r="K33" s="38">
        <v>13.9</v>
      </c>
      <c r="L33" s="38">
        <v>9.2899999999999991</v>
      </c>
      <c r="M33" s="38">
        <v>33.5</v>
      </c>
      <c r="N33" s="38">
        <v>186</v>
      </c>
      <c r="O33" s="38">
        <v>205</v>
      </c>
      <c r="P33" s="40"/>
      <c r="Q33" s="40"/>
      <c r="R33" s="40"/>
      <c r="S33" s="40"/>
      <c r="T33" s="40"/>
      <c r="U33" s="40"/>
      <c r="V33" s="38">
        <v>0.71099999999999997</v>
      </c>
      <c r="W33" s="38">
        <v>1.25</v>
      </c>
      <c r="X33" s="38">
        <v>98.5</v>
      </c>
      <c r="Y33" s="38">
        <v>11.8</v>
      </c>
      <c r="Z33" s="39">
        <v>2.94</v>
      </c>
    </row>
    <row r="35" spans="1:26" x14ac:dyDescent="0.15">
      <c r="A35" s="10"/>
      <c r="B35" s="10" t="s">
        <v>155</v>
      </c>
      <c r="C35" s="10" t="s">
        <v>154</v>
      </c>
      <c r="D35" s="10" t="s">
        <v>153</v>
      </c>
      <c r="E35" s="10" t="s">
        <v>148</v>
      </c>
      <c r="F35" s="10" t="s">
        <v>482</v>
      </c>
      <c r="G35" s="10" t="s">
        <v>483</v>
      </c>
      <c r="H35" s="10" t="s">
        <v>484</v>
      </c>
      <c r="I35" s="10" t="s">
        <v>485</v>
      </c>
      <c r="J35" s="10" t="s">
        <v>147</v>
      </c>
      <c r="K35" s="10" t="s">
        <v>146</v>
      </c>
      <c r="L35" s="10" t="s">
        <v>145</v>
      </c>
      <c r="M35" s="10" t="s">
        <v>144</v>
      </c>
      <c r="N35" s="10" t="s">
        <v>143</v>
      </c>
      <c r="O35" s="10" t="s">
        <v>142</v>
      </c>
      <c r="P35" s="10" t="s">
        <v>141</v>
      </c>
      <c r="Q35" s="10" t="s">
        <v>140</v>
      </c>
      <c r="R35" s="10" t="s">
        <v>139</v>
      </c>
      <c r="S35" s="10" t="s">
        <v>138</v>
      </c>
      <c r="T35" s="10" t="s">
        <v>137</v>
      </c>
      <c r="U35" s="10" t="s">
        <v>136</v>
      </c>
      <c r="V35" s="10" t="s">
        <v>135</v>
      </c>
      <c r="W35" s="10" t="s">
        <v>134</v>
      </c>
      <c r="X35" s="10" t="s">
        <v>133</v>
      </c>
      <c r="Y35" s="10" t="s">
        <v>132</v>
      </c>
      <c r="Z35" s="10" t="s">
        <v>131</v>
      </c>
    </row>
    <row r="36" spans="1:26" x14ac:dyDescent="0.15">
      <c r="A36" s="41" t="s">
        <v>2</v>
      </c>
      <c r="B36" s="36" t="s">
        <v>4</v>
      </c>
      <c r="C36" s="36" t="s">
        <v>156</v>
      </c>
      <c r="D36" s="36">
        <v>35.799999999999997</v>
      </c>
      <c r="E36" s="36">
        <v>1.8</v>
      </c>
      <c r="F36" s="36">
        <v>5.1900000000000002E-2</v>
      </c>
      <c r="G36" s="36">
        <v>14.1</v>
      </c>
      <c r="H36" s="36">
        <v>0.94799999999999995</v>
      </c>
      <c r="I36" s="36">
        <v>0.48599999999999999</v>
      </c>
      <c r="J36" s="36">
        <v>1.3</v>
      </c>
      <c r="K36" s="36">
        <v>141</v>
      </c>
      <c r="L36" s="36">
        <v>31.2</v>
      </c>
      <c r="M36" s="36">
        <v>28.1</v>
      </c>
      <c r="N36" s="36">
        <v>162</v>
      </c>
      <c r="O36" s="36">
        <v>186</v>
      </c>
      <c r="P36" s="36">
        <v>13.5</v>
      </c>
      <c r="Q36" s="36">
        <v>15.6</v>
      </c>
      <c r="R36" s="36">
        <v>8.57</v>
      </c>
      <c r="S36" s="36">
        <v>582</v>
      </c>
      <c r="T36" s="36">
        <v>1.06</v>
      </c>
      <c r="U36" s="36">
        <v>0.79500000000000004</v>
      </c>
      <c r="V36" s="36">
        <v>58.4</v>
      </c>
      <c r="W36" s="36">
        <v>32.799999999999997</v>
      </c>
      <c r="X36" s="46">
        <v>1730</v>
      </c>
      <c r="Y36" s="36">
        <v>571</v>
      </c>
      <c r="Z36" s="37">
        <v>119</v>
      </c>
    </row>
    <row r="37" spans="1:26" x14ac:dyDescent="0.15">
      <c r="A37" s="42" t="s">
        <v>8</v>
      </c>
      <c r="B37" s="5" t="s">
        <v>4</v>
      </c>
      <c r="C37" s="5" t="s">
        <v>156</v>
      </c>
      <c r="D37" s="5">
        <v>6.94</v>
      </c>
      <c r="E37" s="5">
        <v>0.21099999999999999</v>
      </c>
      <c r="F37" s="5">
        <v>9.7599999999999996E-3</v>
      </c>
      <c r="G37" s="5">
        <v>1.6</v>
      </c>
      <c r="H37" s="5">
        <v>3.7999999999999999E-2</v>
      </c>
      <c r="I37" s="5">
        <v>0.188</v>
      </c>
      <c r="J37" s="5">
        <v>6.28</v>
      </c>
      <c r="K37" s="5">
        <v>145</v>
      </c>
      <c r="L37" s="5">
        <v>83.3</v>
      </c>
      <c r="M37" s="5">
        <v>75.3</v>
      </c>
      <c r="N37" s="5">
        <v>208</v>
      </c>
      <c r="O37" s="5">
        <v>218</v>
      </c>
      <c r="P37" s="5">
        <v>3.13</v>
      </c>
      <c r="Q37" s="5">
        <v>6.8</v>
      </c>
      <c r="R37" s="5">
        <v>2.97</v>
      </c>
      <c r="S37" s="5">
        <v>560</v>
      </c>
      <c r="T37" s="5">
        <v>0.69199999999999995</v>
      </c>
      <c r="U37" s="5">
        <v>0.60499999999999998</v>
      </c>
      <c r="V37" s="5">
        <v>9.6</v>
      </c>
      <c r="W37" s="5">
        <v>13</v>
      </c>
      <c r="X37" s="5">
        <v>417</v>
      </c>
      <c r="Y37" s="5">
        <v>28.6</v>
      </c>
      <c r="Z37" s="43">
        <v>11.1</v>
      </c>
    </row>
    <row r="38" spans="1:26" x14ac:dyDescent="0.15">
      <c r="A38" s="42"/>
      <c r="Z38" s="43"/>
    </row>
    <row r="39" spans="1:26" x14ac:dyDescent="0.15">
      <c r="A39" s="42" t="s">
        <v>2</v>
      </c>
      <c r="B39" s="5" t="s">
        <v>4</v>
      </c>
      <c r="C39" s="5" t="s">
        <v>160</v>
      </c>
      <c r="D39" s="5">
        <v>20</v>
      </c>
      <c r="E39" s="5">
        <v>7.0800000000000002E-2</v>
      </c>
      <c r="F39" s="5">
        <v>-1.01E-2</v>
      </c>
      <c r="G39" s="5">
        <v>-0.54600000000000004</v>
      </c>
      <c r="H39" s="5">
        <v>0.94199999999999995</v>
      </c>
      <c r="I39" s="5">
        <v>0.36599999999999999</v>
      </c>
      <c r="J39" s="5">
        <v>48.4</v>
      </c>
      <c r="K39" s="5">
        <v>9.85</v>
      </c>
      <c r="L39" s="5">
        <v>10.3</v>
      </c>
      <c r="M39" s="5">
        <v>15.3</v>
      </c>
      <c r="N39" s="5">
        <v>123</v>
      </c>
      <c r="O39" s="5">
        <v>358</v>
      </c>
      <c r="P39" s="35"/>
      <c r="Q39" s="35"/>
      <c r="R39" s="35"/>
      <c r="S39" s="35"/>
      <c r="T39" s="35"/>
      <c r="U39" s="35"/>
      <c r="V39" s="5">
        <v>4.8600000000000003</v>
      </c>
      <c r="W39" s="5">
        <v>9.31</v>
      </c>
      <c r="X39" s="5">
        <v>814</v>
      </c>
      <c r="Y39" s="5">
        <v>95.1</v>
      </c>
      <c r="Z39" s="43">
        <v>20.2</v>
      </c>
    </row>
    <row r="40" spans="1:26" x14ac:dyDescent="0.15">
      <c r="A40" s="42" t="s">
        <v>8</v>
      </c>
      <c r="B40" s="5" t="s">
        <v>4</v>
      </c>
      <c r="C40" s="5" t="s">
        <v>160</v>
      </c>
      <c r="D40" s="5">
        <v>2.71</v>
      </c>
      <c r="E40" s="5">
        <v>5.9299999999999999E-2</v>
      </c>
      <c r="F40" s="5">
        <v>2.1000000000000001E-2</v>
      </c>
      <c r="G40" s="5">
        <v>0.55500000000000005</v>
      </c>
      <c r="H40" s="5">
        <v>4.3400000000000001E-2</v>
      </c>
      <c r="I40" s="5">
        <v>0.23300000000000001</v>
      </c>
      <c r="J40" s="5">
        <v>98.1</v>
      </c>
      <c r="K40" s="5">
        <v>25.1</v>
      </c>
      <c r="L40" s="5">
        <v>51.6</v>
      </c>
      <c r="M40" s="5">
        <v>72.599999999999994</v>
      </c>
      <c r="N40" s="5">
        <v>208</v>
      </c>
      <c r="O40" s="5">
        <v>219</v>
      </c>
      <c r="P40" s="35"/>
      <c r="Q40" s="35"/>
      <c r="R40" s="35"/>
      <c r="S40" s="35"/>
      <c r="T40" s="35"/>
      <c r="U40" s="35"/>
      <c r="V40" s="5">
        <v>2.46</v>
      </c>
      <c r="W40" s="5">
        <v>1.1499999999999999</v>
      </c>
      <c r="X40" s="5">
        <v>185</v>
      </c>
      <c r="Y40" s="5">
        <v>1.82</v>
      </c>
      <c r="Z40" s="43">
        <v>6.53</v>
      </c>
    </row>
    <row r="41" spans="1:26" x14ac:dyDescent="0.15">
      <c r="A41" s="42"/>
      <c r="Z41" s="43"/>
    </row>
    <row r="42" spans="1:26" x14ac:dyDescent="0.15">
      <c r="A42" s="42" t="s">
        <v>2</v>
      </c>
      <c r="B42" s="5" t="s">
        <v>4</v>
      </c>
      <c r="C42" s="5" t="s">
        <v>159</v>
      </c>
      <c r="D42" s="5">
        <v>11.5</v>
      </c>
      <c r="E42" s="5">
        <v>3.5299999999999998E-2</v>
      </c>
      <c r="F42" s="5">
        <v>-4.64E-3</v>
      </c>
      <c r="G42" s="5">
        <v>4.21</v>
      </c>
      <c r="H42" s="5">
        <v>0.94699999999999995</v>
      </c>
      <c r="I42" s="5">
        <v>0.38</v>
      </c>
      <c r="J42" s="5">
        <v>17.899999999999999</v>
      </c>
      <c r="K42" s="5">
        <v>28.2</v>
      </c>
      <c r="L42" s="34">
        <v>9.9999999999999995E-8</v>
      </c>
      <c r="M42" s="34">
        <v>9.9999999999999995E-8</v>
      </c>
      <c r="N42" s="5">
        <v>186</v>
      </c>
      <c r="O42" s="5">
        <v>309</v>
      </c>
      <c r="P42" s="35"/>
      <c r="Q42" s="35"/>
      <c r="R42" s="35"/>
      <c r="S42" s="35"/>
      <c r="T42" s="35"/>
      <c r="U42" s="35"/>
      <c r="V42" s="5">
        <v>5.55</v>
      </c>
      <c r="W42" s="5">
        <v>1.17</v>
      </c>
      <c r="X42" s="5">
        <v>575</v>
      </c>
      <c r="Y42" s="5">
        <v>98.8</v>
      </c>
      <c r="Z42" s="43">
        <v>18.7</v>
      </c>
    </row>
    <row r="43" spans="1:26" x14ac:dyDescent="0.15">
      <c r="A43" s="42" t="s">
        <v>8</v>
      </c>
      <c r="B43" s="5" t="s">
        <v>4</v>
      </c>
      <c r="C43" s="5" t="s">
        <v>159</v>
      </c>
      <c r="D43" s="5">
        <v>1.55</v>
      </c>
      <c r="E43" s="5">
        <v>1.2800000000000001E-2</v>
      </c>
      <c r="F43" s="5">
        <v>1.78E-2</v>
      </c>
      <c r="G43" s="5">
        <v>0.51900000000000002</v>
      </c>
      <c r="H43" s="5">
        <v>4.2500000000000003E-2</v>
      </c>
      <c r="I43" s="5">
        <v>0.21</v>
      </c>
      <c r="J43" s="5">
        <v>85.3</v>
      </c>
      <c r="K43" s="5">
        <v>44.5</v>
      </c>
      <c r="L43" s="34">
        <v>3.9899999999999998E-23</v>
      </c>
      <c r="M43" s="34">
        <v>3.9899999999999998E-23</v>
      </c>
      <c r="N43" s="5">
        <v>243</v>
      </c>
      <c r="O43" s="5">
        <v>244</v>
      </c>
      <c r="P43" s="35"/>
      <c r="Q43" s="35"/>
      <c r="R43" s="35"/>
      <c r="S43" s="35"/>
      <c r="T43" s="35"/>
      <c r="U43" s="35"/>
      <c r="V43" s="5">
        <v>1.6</v>
      </c>
      <c r="W43" s="5">
        <v>2.19</v>
      </c>
      <c r="X43" s="5">
        <v>59</v>
      </c>
      <c r="Y43" s="5">
        <v>6.39</v>
      </c>
      <c r="Z43" s="43">
        <v>3.4</v>
      </c>
    </row>
    <row r="44" spans="1:26" x14ac:dyDescent="0.15">
      <c r="A44" s="42"/>
      <c r="Z44" s="43"/>
    </row>
    <row r="45" spans="1:26" x14ac:dyDescent="0.15">
      <c r="A45" s="42" t="s">
        <v>2</v>
      </c>
      <c r="B45" s="5" t="s">
        <v>4</v>
      </c>
      <c r="C45" s="5" t="s">
        <v>158</v>
      </c>
      <c r="D45" s="5">
        <v>33.700000000000003</v>
      </c>
      <c r="E45" s="5">
        <v>1.5299999999999999E-3</v>
      </c>
      <c r="F45" s="5">
        <v>7.7499999999999997E-4</v>
      </c>
      <c r="G45" s="5">
        <v>2.9</v>
      </c>
      <c r="H45" s="5">
        <v>0.96299999999999997</v>
      </c>
      <c r="I45" s="5">
        <v>0.27200000000000002</v>
      </c>
      <c r="J45" s="5">
        <v>294</v>
      </c>
      <c r="K45" s="5">
        <v>270</v>
      </c>
      <c r="L45" s="5">
        <v>0.23400000000000001</v>
      </c>
      <c r="M45" s="5">
        <v>0.106</v>
      </c>
      <c r="N45" s="5">
        <v>55.6</v>
      </c>
      <c r="O45" s="5">
        <v>280</v>
      </c>
      <c r="P45" s="35"/>
      <c r="Q45" s="35"/>
      <c r="R45" s="35"/>
      <c r="S45" s="35"/>
      <c r="T45" s="35"/>
      <c r="U45" s="35"/>
      <c r="V45" s="5">
        <v>12.7</v>
      </c>
      <c r="W45" s="5">
        <v>12.1</v>
      </c>
      <c r="X45" s="5">
        <v>458</v>
      </c>
      <c r="Y45" s="5">
        <v>50.5</v>
      </c>
      <c r="Z45" s="43">
        <v>10.5</v>
      </c>
    </row>
    <row r="46" spans="1:26" x14ac:dyDescent="0.15">
      <c r="A46" s="42" t="s">
        <v>8</v>
      </c>
      <c r="B46" s="5" t="s">
        <v>4</v>
      </c>
      <c r="C46" s="5" t="s">
        <v>158</v>
      </c>
      <c r="D46" s="5">
        <v>0.629</v>
      </c>
      <c r="E46" s="5">
        <v>2.14E-3</v>
      </c>
      <c r="F46" s="5">
        <v>9.6100000000000005E-3</v>
      </c>
      <c r="G46" s="5">
        <v>0.34699999999999998</v>
      </c>
      <c r="H46" s="5">
        <v>3.1800000000000002E-2</v>
      </c>
      <c r="I46" s="5">
        <v>0.23699999999999999</v>
      </c>
      <c r="J46" s="5">
        <v>208</v>
      </c>
      <c r="K46" s="5">
        <v>183</v>
      </c>
      <c r="L46" s="5">
        <v>1.73</v>
      </c>
      <c r="M46" s="5">
        <v>0.68100000000000005</v>
      </c>
      <c r="N46" s="5">
        <v>145</v>
      </c>
      <c r="O46" s="5">
        <v>245</v>
      </c>
      <c r="P46" s="35"/>
      <c r="Q46" s="35"/>
      <c r="R46" s="35"/>
      <c r="S46" s="35"/>
      <c r="T46" s="35"/>
      <c r="U46" s="35"/>
      <c r="V46" s="5">
        <v>7.32</v>
      </c>
      <c r="W46" s="5">
        <v>1.39</v>
      </c>
      <c r="X46" s="5">
        <v>214</v>
      </c>
      <c r="Y46" s="5">
        <v>3.64</v>
      </c>
      <c r="Z46" s="43">
        <v>4.51</v>
      </c>
    </row>
    <row r="47" spans="1:26" x14ac:dyDescent="0.15">
      <c r="A47" s="42"/>
      <c r="Z47" s="43"/>
    </row>
    <row r="48" spans="1:26" x14ac:dyDescent="0.15">
      <c r="A48" s="42" t="s">
        <v>2</v>
      </c>
      <c r="B48" s="5" t="s">
        <v>4</v>
      </c>
      <c r="C48" s="5" t="s">
        <v>157</v>
      </c>
      <c r="D48" s="5">
        <v>6.59</v>
      </c>
      <c r="E48" s="5">
        <v>3.4200000000000001E-2</v>
      </c>
      <c r="F48" s="5">
        <v>2.6199999999999999E-3</v>
      </c>
      <c r="G48" s="5">
        <v>-0.44400000000000001</v>
      </c>
      <c r="H48" s="5">
        <v>0.94799999999999995</v>
      </c>
      <c r="I48" s="5">
        <v>0.312</v>
      </c>
      <c r="J48" s="5">
        <v>12</v>
      </c>
      <c r="K48" s="5">
        <v>95.5</v>
      </c>
      <c r="L48" s="5">
        <v>0.82199999999999995</v>
      </c>
      <c r="M48" s="5">
        <v>0.13100000000000001</v>
      </c>
      <c r="N48" s="5">
        <v>112</v>
      </c>
      <c r="O48" s="5">
        <v>390</v>
      </c>
      <c r="P48" s="35"/>
      <c r="Q48" s="35"/>
      <c r="R48" s="35"/>
      <c r="S48" s="35"/>
      <c r="T48" s="35"/>
      <c r="U48" s="35"/>
      <c r="V48" s="5">
        <v>2.29</v>
      </c>
      <c r="W48" s="5">
        <v>12.1</v>
      </c>
      <c r="X48" s="5">
        <v>785</v>
      </c>
      <c r="Y48" s="5">
        <v>54.6</v>
      </c>
      <c r="Z48" s="43">
        <v>27.1</v>
      </c>
    </row>
    <row r="49" spans="1:26" x14ac:dyDescent="0.15">
      <c r="A49" s="44" t="s">
        <v>8</v>
      </c>
      <c r="B49" s="38" t="s">
        <v>4</v>
      </c>
      <c r="C49" s="38" t="s">
        <v>157</v>
      </c>
      <c r="D49" s="38">
        <v>1.48</v>
      </c>
      <c r="E49" s="38">
        <v>1.0999999999999999E-2</v>
      </c>
      <c r="F49" s="38">
        <v>6.8999999999999999E-3</v>
      </c>
      <c r="G49" s="38">
        <v>0.45</v>
      </c>
      <c r="H49" s="38">
        <v>4.2700000000000002E-2</v>
      </c>
      <c r="I49" s="38">
        <v>0.20699999999999999</v>
      </c>
      <c r="J49" s="38">
        <v>18.399999999999999</v>
      </c>
      <c r="K49" s="38">
        <v>104</v>
      </c>
      <c r="L49" s="38">
        <v>8.14</v>
      </c>
      <c r="M49" s="38">
        <v>1.29</v>
      </c>
      <c r="N49" s="38">
        <v>209</v>
      </c>
      <c r="O49" s="38">
        <v>207</v>
      </c>
      <c r="P49" s="40"/>
      <c r="Q49" s="40"/>
      <c r="R49" s="40"/>
      <c r="S49" s="40"/>
      <c r="T49" s="40"/>
      <c r="U49" s="40"/>
      <c r="V49" s="38">
        <v>1.03</v>
      </c>
      <c r="W49" s="38">
        <v>0.20499999999999999</v>
      </c>
      <c r="X49" s="38">
        <v>57</v>
      </c>
      <c r="Y49" s="38">
        <v>8.9700000000000006</v>
      </c>
      <c r="Z49" s="39">
        <v>12.5</v>
      </c>
    </row>
    <row r="51" spans="1:26" x14ac:dyDescent="0.15">
      <c r="A51" s="10"/>
      <c r="B51" s="10" t="s">
        <v>155</v>
      </c>
      <c r="C51" s="10" t="s">
        <v>154</v>
      </c>
      <c r="D51" s="10" t="s">
        <v>153</v>
      </c>
      <c r="E51" s="10" t="s">
        <v>148</v>
      </c>
      <c r="F51" s="10" t="s">
        <v>482</v>
      </c>
      <c r="G51" s="10" t="s">
        <v>483</v>
      </c>
      <c r="H51" s="10" t="s">
        <v>484</v>
      </c>
      <c r="I51" s="10" t="s">
        <v>485</v>
      </c>
      <c r="J51" s="10" t="s">
        <v>147</v>
      </c>
      <c r="K51" s="10" t="s">
        <v>146</v>
      </c>
      <c r="L51" s="10" t="s">
        <v>145</v>
      </c>
      <c r="M51" s="10" t="s">
        <v>144</v>
      </c>
      <c r="N51" s="10" t="s">
        <v>143</v>
      </c>
      <c r="O51" s="10" t="s">
        <v>142</v>
      </c>
      <c r="P51" s="10" t="s">
        <v>141</v>
      </c>
      <c r="Q51" s="10" t="s">
        <v>140</v>
      </c>
      <c r="R51" s="10" t="s">
        <v>139</v>
      </c>
      <c r="S51" s="10" t="s">
        <v>138</v>
      </c>
      <c r="T51" s="10" t="s">
        <v>137</v>
      </c>
      <c r="U51" s="10" t="s">
        <v>136</v>
      </c>
      <c r="V51" s="10" t="s">
        <v>135</v>
      </c>
      <c r="W51" s="10" t="s">
        <v>134</v>
      </c>
      <c r="X51" s="10" t="s">
        <v>133</v>
      </c>
      <c r="Y51" s="10" t="s">
        <v>132</v>
      </c>
      <c r="Z51" s="10" t="s">
        <v>131</v>
      </c>
    </row>
    <row r="52" spans="1:26" x14ac:dyDescent="0.15">
      <c r="A52" s="41" t="s">
        <v>2</v>
      </c>
      <c r="B52" s="36" t="s">
        <v>6</v>
      </c>
      <c r="C52" s="36" t="s">
        <v>156</v>
      </c>
      <c r="D52" s="36">
        <v>39.700000000000003</v>
      </c>
      <c r="E52" s="36">
        <v>3.43</v>
      </c>
      <c r="F52" s="36">
        <v>6.2300000000000001E-2</v>
      </c>
      <c r="G52" s="36">
        <v>13.6</v>
      </c>
      <c r="H52" s="36">
        <v>0.94699999999999995</v>
      </c>
      <c r="I52" s="36">
        <v>0.58399999999999996</v>
      </c>
      <c r="J52" s="36">
        <v>10.6</v>
      </c>
      <c r="K52" s="36">
        <v>149</v>
      </c>
      <c r="L52" s="36">
        <v>21.9</v>
      </c>
      <c r="M52" s="36">
        <v>27.2</v>
      </c>
      <c r="N52" s="36">
        <v>137</v>
      </c>
      <c r="O52" s="36">
        <v>205</v>
      </c>
      <c r="P52" s="36">
        <v>9.15</v>
      </c>
      <c r="Q52" s="36">
        <v>17.5</v>
      </c>
      <c r="R52" s="36">
        <v>8.43</v>
      </c>
      <c r="S52" s="36">
        <v>764</v>
      </c>
      <c r="T52" s="36">
        <v>0.38</v>
      </c>
      <c r="U52" s="36">
        <v>0.21199999999999999</v>
      </c>
      <c r="V52" s="36">
        <v>53.3</v>
      </c>
      <c r="W52" s="36">
        <v>26.8</v>
      </c>
      <c r="X52" s="46">
        <v>1910</v>
      </c>
      <c r="Y52" s="36">
        <v>574</v>
      </c>
      <c r="Z52" s="37">
        <v>106</v>
      </c>
    </row>
    <row r="53" spans="1:26" x14ac:dyDescent="0.15">
      <c r="A53" s="42" t="s">
        <v>8</v>
      </c>
      <c r="B53" s="5" t="s">
        <v>6</v>
      </c>
      <c r="C53" s="5" t="s">
        <v>156</v>
      </c>
      <c r="D53" s="5">
        <v>1.44</v>
      </c>
      <c r="E53" s="5">
        <v>7.0199999999999999E-2</v>
      </c>
      <c r="F53" s="5">
        <v>2.3400000000000001E-2</v>
      </c>
      <c r="G53" s="5">
        <v>2.34</v>
      </c>
      <c r="H53" s="5">
        <v>4.1700000000000001E-2</v>
      </c>
      <c r="I53" s="5">
        <v>0.184</v>
      </c>
      <c r="J53" s="5">
        <v>58.4</v>
      </c>
      <c r="K53" s="5">
        <v>173</v>
      </c>
      <c r="L53" s="5">
        <v>71.7</v>
      </c>
      <c r="M53" s="5">
        <v>71.8</v>
      </c>
      <c r="N53" s="5">
        <v>197</v>
      </c>
      <c r="O53" s="5">
        <v>204</v>
      </c>
      <c r="P53" s="5">
        <v>3.04</v>
      </c>
      <c r="Q53" s="5">
        <v>5.12</v>
      </c>
      <c r="R53" s="5">
        <v>3.21</v>
      </c>
      <c r="S53" s="34">
        <v>1220</v>
      </c>
      <c r="T53" s="5">
        <v>0.34699999999999998</v>
      </c>
      <c r="U53" s="5">
        <v>0.28499999999999998</v>
      </c>
      <c r="V53" s="5">
        <v>12.4</v>
      </c>
      <c r="W53" s="5">
        <v>6.94</v>
      </c>
      <c r="X53" s="5">
        <v>462</v>
      </c>
      <c r="Y53" s="5">
        <v>109</v>
      </c>
      <c r="Z53" s="43">
        <v>4.08</v>
      </c>
    </row>
    <row r="54" spans="1:26" x14ac:dyDescent="0.15">
      <c r="A54" s="42"/>
      <c r="Z54" s="43"/>
    </row>
    <row r="55" spans="1:26" x14ac:dyDescent="0.15">
      <c r="A55" s="42" t="s">
        <v>2</v>
      </c>
      <c r="B55" s="5" t="s">
        <v>6</v>
      </c>
      <c r="C55" s="5" t="s">
        <v>160</v>
      </c>
      <c r="D55" s="5">
        <v>24.5</v>
      </c>
      <c r="E55" s="5">
        <v>0.222</v>
      </c>
      <c r="F55" s="5">
        <v>1.26E-4</v>
      </c>
      <c r="G55" s="5">
        <v>-1.55</v>
      </c>
      <c r="H55" s="5">
        <v>0.94499999999999995</v>
      </c>
      <c r="I55" s="5">
        <v>0.35599999999999998</v>
      </c>
      <c r="J55" s="5">
        <v>69.7</v>
      </c>
      <c r="K55" s="5">
        <v>62.4</v>
      </c>
      <c r="L55" s="5">
        <v>17.7</v>
      </c>
      <c r="M55" s="5">
        <v>6.57</v>
      </c>
      <c r="N55" s="5">
        <v>67.900000000000006</v>
      </c>
      <c r="O55" s="5">
        <v>390</v>
      </c>
      <c r="P55" s="35"/>
      <c r="Q55" s="35"/>
      <c r="R55" s="35"/>
      <c r="S55" s="35"/>
      <c r="T55" s="35"/>
      <c r="U55" s="35"/>
      <c r="V55" s="5">
        <v>7.78</v>
      </c>
      <c r="W55" s="5">
        <v>14.3</v>
      </c>
      <c r="X55" s="5">
        <v>970</v>
      </c>
      <c r="Y55" s="5">
        <v>62.3</v>
      </c>
      <c r="Z55" s="43">
        <v>31.2</v>
      </c>
    </row>
    <row r="56" spans="1:26" x14ac:dyDescent="0.15">
      <c r="A56" s="42" t="s">
        <v>8</v>
      </c>
      <c r="B56" s="5" t="s">
        <v>6</v>
      </c>
      <c r="C56" s="5" t="s">
        <v>160</v>
      </c>
      <c r="D56" s="5">
        <v>3.29</v>
      </c>
      <c r="E56" s="5">
        <v>4.87E-2</v>
      </c>
      <c r="F56" s="5">
        <v>2.7300000000000001E-2</v>
      </c>
      <c r="G56" s="5">
        <v>0.77700000000000002</v>
      </c>
      <c r="H56" s="5">
        <v>4.1700000000000001E-2</v>
      </c>
      <c r="I56" s="5">
        <v>0.218</v>
      </c>
      <c r="J56" s="5">
        <v>70.099999999999994</v>
      </c>
      <c r="K56" s="5">
        <v>83</v>
      </c>
      <c r="L56" s="5">
        <v>87.7</v>
      </c>
      <c r="M56" s="5">
        <v>37.5</v>
      </c>
      <c r="N56" s="5">
        <v>146</v>
      </c>
      <c r="O56" s="5">
        <v>205</v>
      </c>
      <c r="P56" s="35"/>
      <c r="Q56" s="35"/>
      <c r="R56" s="35"/>
      <c r="S56" s="35"/>
      <c r="T56" s="35"/>
      <c r="U56" s="35"/>
      <c r="V56" s="5">
        <v>1.05</v>
      </c>
      <c r="W56" s="5">
        <v>2.33</v>
      </c>
      <c r="X56" s="5">
        <v>173</v>
      </c>
      <c r="Y56" s="5">
        <v>3.19</v>
      </c>
      <c r="Z56" s="43">
        <v>7.16</v>
      </c>
    </row>
    <row r="57" spans="1:26" x14ac:dyDescent="0.15">
      <c r="A57" s="42"/>
      <c r="Z57" s="43"/>
    </row>
    <row r="58" spans="1:26" x14ac:dyDescent="0.15">
      <c r="A58" s="42" t="s">
        <v>2</v>
      </c>
      <c r="B58" s="5" t="s">
        <v>6</v>
      </c>
      <c r="C58" s="5" t="s">
        <v>159</v>
      </c>
      <c r="D58" s="5">
        <v>11.2</v>
      </c>
      <c r="E58" s="5">
        <v>8.0799999999999997E-2</v>
      </c>
      <c r="F58" s="5">
        <v>-9.3399999999999993E-3</v>
      </c>
      <c r="G58" s="5">
        <v>4.8099999999999996</v>
      </c>
      <c r="H58" s="5">
        <v>0.93700000000000006</v>
      </c>
      <c r="I58" s="5">
        <v>0.40400000000000003</v>
      </c>
      <c r="J58" s="5">
        <v>45.6</v>
      </c>
      <c r="K58" s="5">
        <v>39.1</v>
      </c>
      <c r="L58" s="5">
        <v>15.7</v>
      </c>
      <c r="M58" s="5">
        <v>28.1</v>
      </c>
      <c r="N58" s="5">
        <v>74.7</v>
      </c>
      <c r="O58" s="5">
        <v>379</v>
      </c>
      <c r="P58" s="35"/>
      <c r="Q58" s="35"/>
      <c r="R58" s="35"/>
      <c r="S58" s="35"/>
      <c r="T58" s="35"/>
      <c r="U58" s="35"/>
      <c r="V58" s="5">
        <v>3.16</v>
      </c>
      <c r="W58" s="5">
        <v>6.09</v>
      </c>
      <c r="X58" s="5">
        <v>609</v>
      </c>
      <c r="Y58" s="5">
        <v>74.2</v>
      </c>
      <c r="Z58" s="43">
        <v>20.5</v>
      </c>
    </row>
    <row r="59" spans="1:26" x14ac:dyDescent="0.15">
      <c r="A59" s="42" t="s">
        <v>8</v>
      </c>
      <c r="B59" s="5" t="s">
        <v>6</v>
      </c>
      <c r="C59" s="5" t="s">
        <v>159</v>
      </c>
      <c r="D59" s="5">
        <v>2.97</v>
      </c>
      <c r="E59" s="5">
        <v>2.3800000000000002E-2</v>
      </c>
      <c r="F59" s="5">
        <v>1.11E-2</v>
      </c>
      <c r="G59" s="5">
        <v>0.622</v>
      </c>
      <c r="H59" s="5">
        <v>3.6799999999999999E-2</v>
      </c>
      <c r="I59" s="5">
        <v>0.22800000000000001</v>
      </c>
      <c r="J59" s="5">
        <v>75.599999999999994</v>
      </c>
      <c r="K59" s="5">
        <v>70.099999999999994</v>
      </c>
      <c r="L59" s="5">
        <v>73.400000000000006</v>
      </c>
      <c r="M59" s="5">
        <v>101</v>
      </c>
      <c r="N59" s="5">
        <v>167</v>
      </c>
      <c r="O59" s="5">
        <v>202</v>
      </c>
      <c r="P59" s="35"/>
      <c r="Q59" s="35"/>
      <c r="R59" s="35"/>
      <c r="S59" s="35"/>
      <c r="T59" s="35"/>
      <c r="U59" s="35"/>
      <c r="V59" s="5">
        <v>1.84</v>
      </c>
      <c r="W59" s="5">
        <v>3.07</v>
      </c>
      <c r="X59" s="5">
        <v>130</v>
      </c>
      <c r="Y59" s="5">
        <v>6.6</v>
      </c>
      <c r="Z59" s="43">
        <v>5.43</v>
      </c>
    </row>
    <row r="60" spans="1:26" x14ac:dyDescent="0.15">
      <c r="A60" s="42"/>
      <c r="Z60" s="43"/>
    </row>
    <row r="61" spans="1:26" x14ac:dyDescent="0.15">
      <c r="A61" s="42" t="s">
        <v>2</v>
      </c>
      <c r="B61" s="5" t="s">
        <v>6</v>
      </c>
      <c r="C61" s="5" t="s">
        <v>158</v>
      </c>
      <c r="D61" s="5">
        <v>21.5</v>
      </c>
      <c r="E61" s="5">
        <v>5.2999999999999999E-2</v>
      </c>
      <c r="F61" s="5">
        <v>6.0699999999999999E-3</v>
      </c>
      <c r="G61" s="5">
        <v>2.81</v>
      </c>
      <c r="H61" s="5">
        <v>0.94499999999999995</v>
      </c>
      <c r="I61" s="5">
        <v>0.38900000000000001</v>
      </c>
      <c r="J61" s="5">
        <v>51</v>
      </c>
      <c r="K61" s="5">
        <v>72.5</v>
      </c>
      <c r="L61" s="34">
        <v>9.9999999999999995E-8</v>
      </c>
      <c r="M61" s="34">
        <v>9.9999999999999995E-8</v>
      </c>
      <c r="N61" s="5">
        <v>172</v>
      </c>
      <c r="O61" s="5">
        <v>328</v>
      </c>
      <c r="P61" s="35"/>
      <c r="Q61" s="35"/>
      <c r="R61" s="35"/>
      <c r="S61" s="35"/>
      <c r="T61" s="35"/>
      <c r="U61" s="35"/>
      <c r="V61" s="5">
        <v>11.2</v>
      </c>
      <c r="W61" s="5">
        <v>13.5</v>
      </c>
      <c r="X61" s="5">
        <v>598</v>
      </c>
      <c r="Y61" s="5">
        <v>89.6</v>
      </c>
      <c r="Z61" s="43">
        <v>16</v>
      </c>
    </row>
    <row r="62" spans="1:26" x14ac:dyDescent="0.15">
      <c r="A62" s="42" t="s">
        <v>8</v>
      </c>
      <c r="B62" s="5" t="s">
        <v>6</v>
      </c>
      <c r="C62" s="5" t="s">
        <v>158</v>
      </c>
      <c r="D62" s="5">
        <v>4.99</v>
      </c>
      <c r="E62" s="5">
        <v>1.84E-2</v>
      </c>
      <c r="F62" s="5">
        <v>4.2399999999999998E-3</v>
      </c>
      <c r="G62" s="5">
        <v>0.32900000000000001</v>
      </c>
      <c r="H62" s="5">
        <v>3.9399999999999998E-2</v>
      </c>
      <c r="I62" s="5">
        <v>0.214</v>
      </c>
      <c r="J62" s="5">
        <v>68.8</v>
      </c>
      <c r="K62" s="5">
        <v>86.5</v>
      </c>
      <c r="L62" s="34">
        <v>3.9899999999999998E-23</v>
      </c>
      <c r="M62" s="34">
        <v>3.9899999999999998E-23</v>
      </c>
      <c r="N62" s="5">
        <v>239</v>
      </c>
      <c r="O62" s="5">
        <v>239</v>
      </c>
      <c r="P62" s="35"/>
      <c r="Q62" s="35"/>
      <c r="R62" s="35"/>
      <c r="S62" s="35"/>
      <c r="T62" s="35"/>
      <c r="U62" s="35"/>
      <c r="V62" s="5">
        <v>5.47E-3</v>
      </c>
      <c r="W62" s="5">
        <v>0.67300000000000004</v>
      </c>
      <c r="X62" s="5">
        <v>1.0800000000000001E-2</v>
      </c>
      <c r="Y62" s="5">
        <v>13.3</v>
      </c>
      <c r="Z62" s="43">
        <v>2.88</v>
      </c>
    </row>
    <row r="63" spans="1:26" x14ac:dyDescent="0.15">
      <c r="A63" s="42"/>
      <c r="Z63" s="43"/>
    </row>
    <row r="64" spans="1:26" x14ac:dyDescent="0.15">
      <c r="A64" s="42" t="s">
        <v>2</v>
      </c>
      <c r="B64" s="5" t="s">
        <v>6</v>
      </c>
      <c r="C64" s="5" t="s">
        <v>157</v>
      </c>
      <c r="D64" s="5">
        <v>2.81</v>
      </c>
      <c r="E64" s="5">
        <v>6.7799999999999999E-2</v>
      </c>
      <c r="F64" s="5">
        <v>5.1000000000000004E-3</v>
      </c>
      <c r="G64" s="5">
        <v>-0.16200000000000001</v>
      </c>
      <c r="H64" s="5">
        <v>0.94099999999999995</v>
      </c>
      <c r="I64" s="5">
        <v>0.371</v>
      </c>
      <c r="J64" s="5">
        <v>53.8</v>
      </c>
      <c r="K64" s="5">
        <v>31.6</v>
      </c>
      <c r="L64" s="34">
        <v>1.01</v>
      </c>
      <c r="M64" s="34">
        <v>28.4</v>
      </c>
      <c r="N64" s="5">
        <v>67.7</v>
      </c>
      <c r="O64" s="5">
        <v>382</v>
      </c>
      <c r="P64" s="35"/>
      <c r="Q64" s="35"/>
      <c r="R64" s="35"/>
      <c r="S64" s="35"/>
      <c r="T64" s="35"/>
      <c r="U64" s="35"/>
      <c r="V64" s="5">
        <v>7.24</v>
      </c>
      <c r="W64" s="5">
        <v>5.78</v>
      </c>
      <c r="X64" s="5">
        <v>771</v>
      </c>
      <c r="Y64" s="5">
        <v>51.4</v>
      </c>
      <c r="Z64" s="43">
        <v>16.8</v>
      </c>
    </row>
    <row r="65" spans="1:26" x14ac:dyDescent="0.15">
      <c r="A65" s="44" t="s">
        <v>8</v>
      </c>
      <c r="B65" s="38" t="s">
        <v>6</v>
      </c>
      <c r="C65" s="38" t="s">
        <v>157</v>
      </c>
      <c r="D65" s="38">
        <v>2.93</v>
      </c>
      <c r="E65" s="38">
        <v>2.69E-2</v>
      </c>
      <c r="F65" s="38">
        <v>4.6100000000000004E-3</v>
      </c>
      <c r="G65" s="38">
        <v>0.16200000000000001</v>
      </c>
      <c r="H65" s="38">
        <v>4.3700000000000003E-2</v>
      </c>
      <c r="I65" s="38">
        <v>0.23899999999999999</v>
      </c>
      <c r="J65" s="38">
        <v>88</v>
      </c>
      <c r="K65" s="38">
        <v>67.599999999999994</v>
      </c>
      <c r="L65" s="38">
        <v>3.27</v>
      </c>
      <c r="M65" s="38">
        <v>106</v>
      </c>
      <c r="N65" s="38">
        <v>141</v>
      </c>
      <c r="O65" s="38">
        <v>209</v>
      </c>
      <c r="P65" s="40"/>
      <c r="Q65" s="40"/>
      <c r="R65" s="40"/>
      <c r="S65" s="40"/>
      <c r="T65" s="40"/>
      <c r="U65" s="40"/>
      <c r="V65" s="38">
        <v>0.23300000000000001</v>
      </c>
      <c r="W65" s="38">
        <v>0.191</v>
      </c>
      <c r="X65" s="38">
        <v>211</v>
      </c>
      <c r="Y65" s="38">
        <v>14.6</v>
      </c>
      <c r="Z65" s="39">
        <v>4.1100000000000003</v>
      </c>
    </row>
    <row r="67" spans="1:26" x14ac:dyDescent="0.15">
      <c r="B67" s="10" t="s">
        <v>155</v>
      </c>
      <c r="C67" s="10" t="s">
        <v>154</v>
      </c>
      <c r="D67" s="10" t="s">
        <v>153</v>
      </c>
      <c r="E67" s="10" t="s">
        <v>148</v>
      </c>
      <c r="F67" s="10" t="s">
        <v>482</v>
      </c>
      <c r="G67" s="10" t="s">
        <v>483</v>
      </c>
      <c r="H67" s="10" t="s">
        <v>484</v>
      </c>
      <c r="I67" s="10" t="s">
        <v>485</v>
      </c>
      <c r="J67" s="10" t="s">
        <v>147</v>
      </c>
      <c r="K67" s="10" t="s">
        <v>146</v>
      </c>
      <c r="L67" s="10" t="s">
        <v>145</v>
      </c>
      <c r="M67" s="10" t="s">
        <v>144</v>
      </c>
      <c r="N67" s="10" t="s">
        <v>143</v>
      </c>
      <c r="O67" s="10" t="s">
        <v>142</v>
      </c>
      <c r="P67" s="10" t="s">
        <v>141</v>
      </c>
      <c r="Q67" s="10" t="s">
        <v>140</v>
      </c>
      <c r="R67" s="10" t="s">
        <v>139</v>
      </c>
      <c r="S67" s="10" t="s">
        <v>138</v>
      </c>
      <c r="T67" s="10" t="s">
        <v>137</v>
      </c>
      <c r="U67" s="10" t="s">
        <v>136</v>
      </c>
      <c r="V67" s="10" t="s">
        <v>135</v>
      </c>
      <c r="W67" s="10" t="s">
        <v>134</v>
      </c>
      <c r="X67" s="10" t="s">
        <v>133</v>
      </c>
      <c r="Y67" s="10" t="s">
        <v>132</v>
      </c>
      <c r="Z67" s="10" t="s">
        <v>131</v>
      </c>
    </row>
    <row r="68" spans="1:26" x14ac:dyDescent="0.15">
      <c r="A68" s="41" t="s">
        <v>2</v>
      </c>
      <c r="B68" s="36" t="s">
        <v>7</v>
      </c>
      <c r="C68" s="36" t="s">
        <v>156</v>
      </c>
      <c r="D68" s="36">
        <v>39.700000000000003</v>
      </c>
      <c r="E68" s="36">
        <v>2.5499999999999998</v>
      </c>
      <c r="F68" s="36">
        <v>9.9199999999999997E-2</v>
      </c>
      <c r="G68" s="36">
        <v>1E-4</v>
      </c>
      <c r="H68" s="36">
        <v>0.94799999999999995</v>
      </c>
      <c r="I68" s="36">
        <v>0.55300000000000005</v>
      </c>
      <c r="J68" s="36">
        <v>14.3</v>
      </c>
      <c r="K68" s="36">
        <v>169</v>
      </c>
      <c r="L68" s="36">
        <v>58.1</v>
      </c>
      <c r="M68" s="36">
        <v>30.2</v>
      </c>
      <c r="N68" s="36">
        <v>184</v>
      </c>
      <c r="O68" s="36">
        <v>179</v>
      </c>
      <c r="P68" s="36">
        <v>3.94</v>
      </c>
      <c r="Q68" s="36">
        <v>16.8</v>
      </c>
      <c r="R68" s="36">
        <v>7.62</v>
      </c>
      <c r="S68" s="36">
        <v>757</v>
      </c>
      <c r="T68" s="36">
        <v>8.9700000000000002E-2</v>
      </c>
      <c r="U68" s="36">
        <v>0.13500000000000001</v>
      </c>
      <c r="V68" s="36">
        <v>51.9</v>
      </c>
      <c r="W68" s="36">
        <v>50.1</v>
      </c>
      <c r="X68" s="46">
        <v>2030</v>
      </c>
      <c r="Y68" s="36">
        <v>584</v>
      </c>
      <c r="Z68" s="37">
        <v>119</v>
      </c>
    </row>
    <row r="69" spans="1:26" x14ac:dyDescent="0.15">
      <c r="A69" s="42" t="s">
        <v>8</v>
      </c>
      <c r="B69" s="5" t="s">
        <v>7</v>
      </c>
      <c r="C69" s="5" t="s">
        <v>156</v>
      </c>
      <c r="D69" s="5">
        <v>1.63</v>
      </c>
      <c r="E69" s="5">
        <v>2.6499999999999999E-2</v>
      </c>
      <c r="F69" s="5">
        <v>1.37E-2</v>
      </c>
      <c r="G69" s="34">
        <v>1.36E-20</v>
      </c>
      <c r="H69" s="5">
        <v>4.1399999999999999E-2</v>
      </c>
      <c r="I69" s="5">
        <v>0.22600000000000001</v>
      </c>
      <c r="J69" s="5">
        <v>68.7</v>
      </c>
      <c r="K69" s="5">
        <v>176</v>
      </c>
      <c r="L69" s="5">
        <v>139</v>
      </c>
      <c r="M69" s="5">
        <v>84</v>
      </c>
      <c r="N69" s="5">
        <v>215</v>
      </c>
      <c r="O69" s="5">
        <v>193</v>
      </c>
      <c r="P69" s="5">
        <v>1.06</v>
      </c>
      <c r="Q69" s="5">
        <v>5.1100000000000003</v>
      </c>
      <c r="R69" s="5">
        <v>3.73</v>
      </c>
      <c r="S69" s="34">
        <v>1260</v>
      </c>
      <c r="T69" s="5">
        <v>0.129</v>
      </c>
      <c r="U69" s="5">
        <v>0.20599999999999999</v>
      </c>
      <c r="V69" s="5">
        <v>8.1999999999999993</v>
      </c>
      <c r="W69" s="5">
        <v>14.8</v>
      </c>
      <c r="X69" s="5">
        <v>541</v>
      </c>
      <c r="Y69" s="5">
        <v>65.400000000000006</v>
      </c>
      <c r="Z69" s="43">
        <v>8.2200000000000006</v>
      </c>
    </row>
    <row r="70" spans="1:26" x14ac:dyDescent="0.15">
      <c r="A70" s="42"/>
      <c r="Z70" s="43"/>
    </row>
    <row r="71" spans="1:26" x14ac:dyDescent="0.15">
      <c r="A71" s="42" t="s">
        <v>2</v>
      </c>
      <c r="B71" s="5" t="s">
        <v>7</v>
      </c>
      <c r="C71" s="5" t="s">
        <v>160</v>
      </c>
      <c r="D71" s="5">
        <v>8.8699999999999992</v>
      </c>
      <c r="E71" s="5">
        <v>0.29299999999999998</v>
      </c>
      <c r="F71" s="5">
        <v>4.4999999999999997E-3</v>
      </c>
      <c r="G71" s="5">
        <v>1.6299999999999999E-2</v>
      </c>
      <c r="H71" s="5">
        <v>0.94599999999999995</v>
      </c>
      <c r="I71" s="5">
        <v>0.44600000000000001</v>
      </c>
      <c r="J71" s="5">
        <v>300</v>
      </c>
      <c r="K71" s="5">
        <v>9.4600000000000009</v>
      </c>
      <c r="L71" s="5">
        <v>31.9</v>
      </c>
      <c r="M71" s="5">
        <v>33.700000000000003</v>
      </c>
      <c r="N71" s="5">
        <v>175</v>
      </c>
      <c r="O71" s="5">
        <v>330</v>
      </c>
      <c r="P71" s="35"/>
      <c r="Q71" s="35"/>
      <c r="R71" s="35"/>
      <c r="S71" s="35"/>
      <c r="T71" s="35"/>
      <c r="U71" s="35"/>
      <c r="V71" s="5">
        <v>9.0500000000000007</v>
      </c>
      <c r="W71" s="5">
        <v>8.15</v>
      </c>
      <c r="X71" s="5">
        <v>872</v>
      </c>
      <c r="Y71" s="5">
        <v>80.5</v>
      </c>
      <c r="Z71" s="43">
        <v>28.7</v>
      </c>
    </row>
    <row r="72" spans="1:26" x14ac:dyDescent="0.15">
      <c r="A72" s="42" t="s">
        <v>8</v>
      </c>
      <c r="B72" s="5" t="s">
        <v>7</v>
      </c>
      <c r="C72" s="5" t="s">
        <v>160</v>
      </c>
      <c r="D72" s="5">
        <v>2.15</v>
      </c>
      <c r="E72" s="5">
        <v>9.0499999999999997E-2</v>
      </c>
      <c r="F72" s="5">
        <v>1.43E-2</v>
      </c>
      <c r="G72" s="5">
        <v>1.8200000000000001E-2</v>
      </c>
      <c r="H72" s="5">
        <v>4.0800000000000003E-2</v>
      </c>
      <c r="I72" s="5">
        <v>0.26100000000000001</v>
      </c>
      <c r="J72" s="5">
        <v>211</v>
      </c>
      <c r="K72" s="5">
        <v>13.1</v>
      </c>
      <c r="L72" s="5">
        <v>85.7</v>
      </c>
      <c r="M72" s="5">
        <v>87.3</v>
      </c>
      <c r="N72" s="5">
        <v>214</v>
      </c>
      <c r="O72" s="5">
        <v>217</v>
      </c>
      <c r="P72" s="35"/>
      <c r="Q72" s="35"/>
      <c r="R72" s="35"/>
      <c r="S72" s="35"/>
      <c r="T72" s="35"/>
      <c r="U72" s="35"/>
      <c r="V72" s="5">
        <v>3.52</v>
      </c>
      <c r="W72" s="5">
        <v>3.43</v>
      </c>
      <c r="X72" s="5">
        <v>95.7</v>
      </c>
      <c r="Y72" s="5">
        <v>21.9</v>
      </c>
      <c r="Z72" s="43">
        <v>6.43</v>
      </c>
    </row>
    <row r="73" spans="1:26" x14ac:dyDescent="0.15">
      <c r="A73" s="42"/>
      <c r="Z73" s="43"/>
    </row>
    <row r="74" spans="1:26" x14ac:dyDescent="0.15">
      <c r="A74" s="42" t="s">
        <v>2</v>
      </c>
      <c r="B74" s="5" t="s">
        <v>7</v>
      </c>
      <c r="C74" s="5" t="s">
        <v>159</v>
      </c>
      <c r="D74" s="5">
        <v>1.71</v>
      </c>
      <c r="E74" s="5">
        <v>0.18</v>
      </c>
      <c r="F74" s="5">
        <v>4.2099999999999999E-2</v>
      </c>
      <c r="G74" s="5">
        <v>2.6700000000000001E-3</v>
      </c>
      <c r="H74" s="5">
        <v>0.94699999999999995</v>
      </c>
      <c r="I74" s="5">
        <v>0.35399999999999998</v>
      </c>
      <c r="J74" s="5">
        <v>303</v>
      </c>
      <c r="K74" s="5">
        <v>87.5</v>
      </c>
      <c r="L74" s="5">
        <v>56.5</v>
      </c>
      <c r="M74" s="5">
        <v>44.1</v>
      </c>
      <c r="N74" s="5">
        <v>174</v>
      </c>
      <c r="O74" s="5">
        <v>306</v>
      </c>
      <c r="P74" s="35"/>
      <c r="Q74" s="35"/>
      <c r="R74" s="35"/>
      <c r="S74" s="35"/>
      <c r="T74" s="35"/>
      <c r="U74" s="35"/>
      <c r="V74" s="5">
        <v>10.6</v>
      </c>
      <c r="W74" s="5">
        <v>8.81</v>
      </c>
      <c r="X74" s="5">
        <v>611</v>
      </c>
      <c r="Y74" s="5">
        <v>63.3</v>
      </c>
      <c r="Z74" s="43">
        <v>29.8</v>
      </c>
    </row>
    <row r="75" spans="1:26" x14ac:dyDescent="0.15">
      <c r="A75" s="42" t="s">
        <v>8</v>
      </c>
      <c r="B75" s="5" t="s">
        <v>7</v>
      </c>
      <c r="C75" s="5" t="s">
        <v>159</v>
      </c>
      <c r="D75" s="5">
        <v>1.73</v>
      </c>
      <c r="E75" s="5">
        <v>4.2000000000000003E-2</v>
      </c>
      <c r="F75" s="5">
        <v>9.0799999999999995E-3</v>
      </c>
      <c r="G75" s="5">
        <v>8.8500000000000002E-3</v>
      </c>
      <c r="H75" s="5">
        <v>4.1799999999999997E-2</v>
      </c>
      <c r="I75" s="5">
        <v>0.27700000000000002</v>
      </c>
      <c r="J75" s="5">
        <v>212</v>
      </c>
      <c r="K75" s="5">
        <v>127</v>
      </c>
      <c r="L75" s="5">
        <v>132</v>
      </c>
      <c r="M75" s="5">
        <v>110</v>
      </c>
      <c r="N75" s="5">
        <v>218</v>
      </c>
      <c r="O75" s="5">
        <v>222</v>
      </c>
      <c r="P75" s="35"/>
      <c r="Q75" s="35"/>
      <c r="R75" s="35"/>
      <c r="S75" s="35"/>
      <c r="T75" s="35"/>
      <c r="U75" s="35"/>
      <c r="V75" s="5">
        <v>2</v>
      </c>
      <c r="W75" s="5">
        <v>6.36</v>
      </c>
      <c r="X75" s="5">
        <v>168</v>
      </c>
      <c r="Y75" s="5">
        <v>19.7</v>
      </c>
      <c r="Z75" s="43">
        <v>5.69</v>
      </c>
    </row>
    <row r="76" spans="1:26" x14ac:dyDescent="0.15">
      <c r="A76" s="42"/>
      <c r="Z76" s="43"/>
    </row>
    <row r="77" spans="1:26" x14ac:dyDescent="0.15">
      <c r="A77" s="42" t="s">
        <v>2</v>
      </c>
      <c r="B77" s="5" t="s">
        <v>7</v>
      </c>
      <c r="C77" s="5" t="s">
        <v>158</v>
      </c>
      <c r="D77" s="5">
        <v>2.04</v>
      </c>
      <c r="E77" s="5">
        <v>0.128</v>
      </c>
      <c r="F77" s="5">
        <v>0.109</v>
      </c>
      <c r="G77" s="5">
        <v>-8.3199999999999995E-4</v>
      </c>
      <c r="H77" s="5">
        <v>0.94299999999999995</v>
      </c>
      <c r="I77" s="5">
        <v>0.28799999999999998</v>
      </c>
      <c r="J77" s="5">
        <v>371</v>
      </c>
      <c r="K77" s="5">
        <v>1.65</v>
      </c>
      <c r="L77" s="5">
        <v>2.2200000000000002</v>
      </c>
      <c r="M77" s="5">
        <v>13.7</v>
      </c>
      <c r="N77" s="5">
        <v>147</v>
      </c>
      <c r="O77" s="5">
        <v>375</v>
      </c>
      <c r="P77" s="35"/>
      <c r="Q77" s="35"/>
      <c r="R77" s="35"/>
      <c r="S77" s="35"/>
      <c r="T77" s="35"/>
      <c r="U77" s="35"/>
      <c r="V77" s="5">
        <v>13.1</v>
      </c>
      <c r="W77" s="5">
        <v>4.9000000000000004</v>
      </c>
      <c r="X77" s="5">
        <v>466</v>
      </c>
      <c r="Y77" s="5">
        <v>104</v>
      </c>
      <c r="Z77" s="43">
        <v>18.3</v>
      </c>
    </row>
    <row r="78" spans="1:26" x14ac:dyDescent="0.15">
      <c r="A78" s="42" t="s">
        <v>8</v>
      </c>
      <c r="B78" s="5" t="s">
        <v>7</v>
      </c>
      <c r="C78" s="5" t="s">
        <v>158</v>
      </c>
      <c r="D78" s="5">
        <v>1.68</v>
      </c>
      <c r="E78" s="5">
        <v>3.4000000000000002E-2</v>
      </c>
      <c r="F78" s="5">
        <v>9.3600000000000003E-3</v>
      </c>
      <c r="G78" s="5">
        <v>9.3200000000000002E-3</v>
      </c>
      <c r="H78" s="5">
        <v>4.2599999999999999E-2</v>
      </c>
      <c r="I78" s="5">
        <v>0.248</v>
      </c>
      <c r="J78" s="5">
        <v>181</v>
      </c>
      <c r="K78" s="5">
        <v>0.79100000000000004</v>
      </c>
      <c r="L78" s="5">
        <v>6.03</v>
      </c>
      <c r="M78" s="5">
        <v>42.9</v>
      </c>
      <c r="N78" s="5">
        <v>221</v>
      </c>
      <c r="O78" s="5">
        <v>209</v>
      </c>
      <c r="P78" s="35"/>
      <c r="Q78" s="35"/>
      <c r="R78" s="35"/>
      <c r="S78" s="35"/>
      <c r="T78" s="35"/>
      <c r="U78" s="35"/>
      <c r="V78" s="5">
        <v>0.432</v>
      </c>
      <c r="W78" s="5">
        <v>3.12</v>
      </c>
      <c r="X78" s="5">
        <v>122</v>
      </c>
      <c r="Y78" s="5">
        <v>10.4</v>
      </c>
      <c r="Z78" s="43">
        <v>3.57</v>
      </c>
    </row>
    <row r="79" spans="1:26" x14ac:dyDescent="0.15">
      <c r="A79" s="42"/>
      <c r="Z79" s="43"/>
    </row>
    <row r="80" spans="1:26" x14ac:dyDescent="0.15">
      <c r="A80" s="42" t="s">
        <v>2</v>
      </c>
      <c r="B80" s="5" t="s">
        <v>7</v>
      </c>
      <c r="C80" s="5" t="s">
        <v>157</v>
      </c>
      <c r="D80" s="5">
        <v>2.96</v>
      </c>
      <c r="E80" s="5">
        <v>0.13300000000000001</v>
      </c>
      <c r="F80" s="5">
        <v>-1.6299999999999999E-2</v>
      </c>
      <c r="G80" s="5">
        <v>-4.2299999999999998E-4</v>
      </c>
      <c r="H80" s="5">
        <v>0.94499999999999995</v>
      </c>
      <c r="I80" s="5">
        <v>0.23599999999999999</v>
      </c>
      <c r="J80" s="5">
        <v>401</v>
      </c>
      <c r="K80" s="5">
        <v>2.85</v>
      </c>
      <c r="L80" s="5">
        <v>1.61</v>
      </c>
      <c r="M80" s="5">
        <v>158</v>
      </c>
      <c r="N80" s="5">
        <v>124</v>
      </c>
      <c r="O80" s="5">
        <v>188</v>
      </c>
      <c r="P80" s="35"/>
      <c r="Q80" s="35"/>
      <c r="R80" s="35"/>
      <c r="S80" s="35"/>
      <c r="T80" s="35"/>
      <c r="U80" s="35"/>
      <c r="V80" s="5">
        <v>23.7</v>
      </c>
      <c r="W80" s="5">
        <v>9.67</v>
      </c>
      <c r="X80" s="5">
        <v>641</v>
      </c>
      <c r="Y80" s="5">
        <v>123</v>
      </c>
      <c r="Z80" s="43">
        <v>22</v>
      </c>
    </row>
    <row r="81" spans="1:26" x14ac:dyDescent="0.15">
      <c r="A81" s="44" t="s">
        <v>8</v>
      </c>
      <c r="B81" s="38" t="s">
        <v>7</v>
      </c>
      <c r="C81" s="38" t="s">
        <v>157</v>
      </c>
      <c r="D81" s="38">
        <v>2.0299999999999998</v>
      </c>
      <c r="E81" s="38">
        <v>2.4899999999999999E-2</v>
      </c>
      <c r="F81" s="38">
        <v>4.79E-3</v>
      </c>
      <c r="G81" s="38">
        <v>9.7900000000000001E-3</v>
      </c>
      <c r="H81" s="38">
        <v>4.1500000000000002E-2</v>
      </c>
      <c r="I81" s="38">
        <v>0.23200000000000001</v>
      </c>
      <c r="J81" s="38">
        <v>186</v>
      </c>
      <c r="K81" s="38">
        <v>1.28</v>
      </c>
      <c r="L81" s="38">
        <v>0.94599999999999995</v>
      </c>
      <c r="M81" s="38">
        <v>185</v>
      </c>
      <c r="N81" s="38">
        <v>105</v>
      </c>
      <c r="O81" s="38">
        <v>144</v>
      </c>
      <c r="P81" s="40"/>
      <c r="Q81" s="40"/>
      <c r="R81" s="40"/>
      <c r="S81" s="40"/>
      <c r="T81" s="40"/>
      <c r="U81" s="40"/>
      <c r="V81" s="38">
        <v>3.38</v>
      </c>
      <c r="W81" s="38">
        <v>0.81100000000000005</v>
      </c>
      <c r="X81" s="38">
        <v>219</v>
      </c>
      <c r="Y81" s="38">
        <v>3.5</v>
      </c>
      <c r="Z81" s="39">
        <v>1.19</v>
      </c>
    </row>
    <row r="95" spans="1:26" x14ac:dyDescent="0.15">
      <c r="L95" s="48"/>
    </row>
  </sheetData>
  <conditionalFormatting sqref="D8:O8">
    <cfRule type="cellIs" dxfId="32" priority="76" operator="greaterThan">
      <formula>D7</formula>
    </cfRule>
  </conditionalFormatting>
  <conditionalFormatting sqref="D11:O11">
    <cfRule type="cellIs" dxfId="31" priority="74" operator="greaterThan">
      <formula>D10</formula>
    </cfRule>
  </conditionalFormatting>
  <conditionalFormatting sqref="D14:O14">
    <cfRule type="cellIs" dxfId="30" priority="73" operator="greaterThan">
      <formula>D13</formula>
    </cfRule>
  </conditionalFormatting>
  <conditionalFormatting sqref="D17:O17">
    <cfRule type="cellIs" dxfId="29" priority="72" operator="greaterThan">
      <formula>D16</formula>
    </cfRule>
  </conditionalFormatting>
  <conditionalFormatting sqref="D24:O24 V24:Z24">
    <cfRule type="cellIs" dxfId="28" priority="64" operator="greaterThan">
      <formula>D23</formula>
    </cfRule>
  </conditionalFormatting>
  <conditionalFormatting sqref="D27:O27 V27:Z27">
    <cfRule type="cellIs" dxfId="27" priority="62" operator="greaterThan">
      <formula>D26</formula>
    </cfRule>
  </conditionalFormatting>
  <conditionalFormatting sqref="D30:O30">
    <cfRule type="cellIs" dxfId="26" priority="12" operator="greaterThan">
      <formula>D29</formula>
    </cfRule>
  </conditionalFormatting>
  <conditionalFormatting sqref="D33:O33 V33:Z33">
    <cfRule type="cellIs" dxfId="25" priority="58" operator="greaterThan">
      <formula>D32</formula>
    </cfRule>
  </conditionalFormatting>
  <conditionalFormatting sqref="D40:O40 V40:Z40">
    <cfRule type="cellIs" dxfId="24" priority="54" operator="greaterThan">
      <formula>D39</formula>
    </cfRule>
  </conditionalFormatting>
  <conditionalFormatting sqref="D43:O44">
    <cfRule type="cellIs" dxfId="23" priority="25" operator="greaterThan">
      <formula>D42</formula>
    </cfRule>
  </conditionalFormatting>
  <conditionalFormatting sqref="D46:O46 V46:Z46">
    <cfRule type="cellIs" dxfId="22" priority="48" operator="greaterThan">
      <formula>D45</formula>
    </cfRule>
  </conditionalFormatting>
  <conditionalFormatting sqref="D49:O49">
    <cfRule type="cellIs" dxfId="21" priority="16" operator="greaterThan">
      <formula>D48</formula>
    </cfRule>
  </conditionalFormatting>
  <conditionalFormatting sqref="D56:O56 V56:Z56">
    <cfRule type="cellIs" dxfId="20" priority="8" operator="greaterThan">
      <formula>D55</formula>
    </cfRule>
  </conditionalFormatting>
  <conditionalFormatting sqref="D59:O59 V59:Z59">
    <cfRule type="cellIs" dxfId="19" priority="6" operator="greaterThan">
      <formula>D58</formula>
    </cfRule>
  </conditionalFormatting>
  <conditionalFormatting sqref="D62:O62">
    <cfRule type="cellIs" dxfId="18" priority="1" operator="greaterThan">
      <formula>D61</formula>
    </cfRule>
  </conditionalFormatting>
  <conditionalFormatting sqref="D65:O65 V65:Z65">
    <cfRule type="cellIs" dxfId="17" priority="2" operator="greaterThan">
      <formula>D64</formula>
    </cfRule>
  </conditionalFormatting>
  <conditionalFormatting sqref="D72:O72 V72:Z72">
    <cfRule type="cellIs" dxfId="16" priority="32" operator="greaterThan">
      <formula>D71</formula>
    </cfRule>
  </conditionalFormatting>
  <conditionalFormatting sqref="D75:O75 V75:Z75">
    <cfRule type="cellIs" dxfId="15" priority="30" operator="greaterThan">
      <formula>D74</formula>
    </cfRule>
  </conditionalFormatting>
  <conditionalFormatting sqref="D78:O78 V78:Z78">
    <cfRule type="cellIs" dxfId="14" priority="28" operator="greaterThan">
      <formula>D77</formula>
    </cfRule>
  </conditionalFormatting>
  <conditionalFormatting sqref="D81:O81 V81:Z81">
    <cfRule type="cellIs" dxfId="13" priority="26" operator="greaterThan">
      <formula>D80</formula>
    </cfRule>
  </conditionalFormatting>
  <conditionalFormatting sqref="D5:Z5">
    <cfRule type="cellIs" dxfId="12" priority="77" operator="greaterThan">
      <formula>D4</formula>
    </cfRule>
  </conditionalFormatting>
  <conditionalFormatting sqref="D21:Z21">
    <cfRule type="cellIs" dxfId="11" priority="66" operator="greaterThan">
      <formula>D20</formula>
    </cfRule>
  </conditionalFormatting>
  <conditionalFormatting sqref="D37:Z37">
    <cfRule type="cellIs" dxfId="10" priority="56" operator="greaterThan">
      <formula>D36</formula>
    </cfRule>
  </conditionalFormatting>
  <conditionalFormatting sqref="D53:Z53">
    <cfRule type="cellIs" dxfId="9" priority="10" operator="greaterThan">
      <formula>D52</formula>
    </cfRule>
  </conditionalFormatting>
  <conditionalFormatting sqref="D69:Z69">
    <cfRule type="cellIs" dxfId="8" priority="34" operator="greaterThan">
      <formula>D68</formula>
    </cfRule>
  </conditionalFormatting>
  <conditionalFormatting sqref="V8:Z8">
    <cfRule type="cellIs" dxfId="7" priority="71" operator="greaterThan">
      <formula>V7</formula>
    </cfRule>
  </conditionalFormatting>
  <conditionalFormatting sqref="V11:Z11">
    <cfRule type="cellIs" dxfId="6" priority="70" operator="greaterThan">
      <formula>V10</formula>
    </cfRule>
  </conditionalFormatting>
  <conditionalFormatting sqref="V14:Z14">
    <cfRule type="cellIs" dxfId="5" priority="69" operator="greaterThan">
      <formula>V13</formula>
    </cfRule>
  </conditionalFormatting>
  <conditionalFormatting sqref="V17:Z17">
    <cfRule type="cellIs" dxfId="4" priority="68" operator="greaterThan">
      <formula>V16</formula>
    </cfRule>
  </conditionalFormatting>
  <conditionalFormatting sqref="V30:Z30">
    <cfRule type="cellIs" dxfId="3" priority="60" operator="greaterThan">
      <formula>V29</formula>
    </cfRule>
  </conditionalFormatting>
  <conditionalFormatting sqref="V43:Z44">
    <cfRule type="cellIs" dxfId="2" priority="50" operator="greaterThan">
      <formula>V42</formula>
    </cfRule>
  </conditionalFormatting>
  <conditionalFormatting sqref="V49:Z49">
    <cfRule type="cellIs" dxfId="1" priority="24" operator="greaterThan">
      <formula>V48</formula>
    </cfRule>
  </conditionalFormatting>
  <conditionalFormatting sqref="V62:Z62">
    <cfRule type="cellIs" dxfId="0" priority="4" operator="greaterThan">
      <formula>V61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8ACA-50CA-49A4-8E5E-F8B1F428F60D}">
  <dimension ref="A1:J377"/>
  <sheetViews>
    <sheetView zoomScale="55" zoomScaleNormal="55" workbookViewId="0">
      <selection activeCell="S43" sqref="S43"/>
    </sheetView>
  </sheetViews>
  <sheetFormatPr baseColWidth="10" defaultColWidth="8.6640625" defaultRowHeight="15" x14ac:dyDescent="0.2"/>
  <cols>
    <col min="1" max="1" width="8.6640625" style="5"/>
    <col min="2" max="2" width="9" style="5" bestFit="1" customWidth="1"/>
    <col min="3" max="3" width="8.83203125" style="5"/>
    <col min="4" max="4" width="11.83203125" style="5" bestFit="1" customWidth="1"/>
    <col min="5" max="5" width="12.83203125" style="5" bestFit="1" customWidth="1"/>
    <col min="6" max="6" width="3.6640625" style="49" customWidth="1"/>
    <col min="7" max="7" width="13.6640625" style="5" bestFit="1" customWidth="1"/>
    <col min="8" max="10" width="8.83203125" style="5"/>
  </cols>
  <sheetData>
    <row r="1" spans="1:9" x14ac:dyDescent="0.2">
      <c r="A1" s="81" t="s">
        <v>991</v>
      </c>
      <c r="B1" s="81"/>
      <c r="C1" s="81"/>
      <c r="D1" s="81"/>
      <c r="E1" s="81"/>
      <c r="G1" s="5" t="s">
        <v>645</v>
      </c>
    </row>
    <row r="2" spans="1:9" x14ac:dyDescent="0.2">
      <c r="A2" s="80" t="s">
        <v>155</v>
      </c>
      <c r="B2" s="80" t="s">
        <v>154</v>
      </c>
      <c r="C2" s="80" t="s">
        <v>642</v>
      </c>
      <c r="D2" s="80" t="s">
        <v>643</v>
      </c>
      <c r="E2" s="8" t="s">
        <v>644</v>
      </c>
      <c r="G2" s="80" t="s">
        <v>643</v>
      </c>
      <c r="H2" s="8" t="s">
        <v>644</v>
      </c>
    </row>
    <row r="3" spans="1:9" x14ac:dyDescent="0.2">
      <c r="A3" s="5" t="s">
        <v>5</v>
      </c>
      <c r="B3" s="5">
        <v>0</v>
      </c>
      <c r="C3" s="5" t="str">
        <f t="shared" ref="C3:C66" si="0">A3&amp;"_"&amp;B3</f>
        <v>Col-0_0</v>
      </c>
      <c r="D3" s="5">
        <v>7.6726799999999992E-9</v>
      </c>
      <c r="E3" s="34">
        <v>2.9718200000000002E-9</v>
      </c>
      <c r="G3" s="5">
        <v>6.3717100000000003E-15</v>
      </c>
      <c r="H3" s="5">
        <v>4.0095400000000001E-13</v>
      </c>
      <c r="I3" s="5" t="s">
        <v>651</v>
      </c>
    </row>
    <row r="4" spans="1:9" x14ac:dyDescent="0.2">
      <c r="A4" s="5" t="s">
        <v>5</v>
      </c>
      <c r="B4" s="5">
        <v>0</v>
      </c>
      <c r="C4" s="5" t="str">
        <f t="shared" si="0"/>
        <v>Col-0_0</v>
      </c>
      <c r="D4" s="5">
        <v>1.2510400000000001E-14</v>
      </c>
      <c r="E4" s="34">
        <v>6.6994800000000003E-6</v>
      </c>
      <c r="G4" s="5">
        <v>926368000</v>
      </c>
      <c r="H4" s="5">
        <v>2.56538E-11</v>
      </c>
      <c r="I4" s="5" t="s">
        <v>652</v>
      </c>
    </row>
    <row r="5" spans="1:9" x14ac:dyDescent="0.2">
      <c r="A5" s="5" t="s">
        <v>5</v>
      </c>
      <c r="B5" s="5">
        <v>0</v>
      </c>
      <c r="C5" s="5" t="str">
        <f t="shared" si="0"/>
        <v>Col-0_0</v>
      </c>
      <c r="D5" s="5">
        <v>2.3055900000000001E-6</v>
      </c>
      <c r="E5" s="34">
        <v>2.6139E-14</v>
      </c>
      <c r="G5" s="5">
        <v>4.88932E-10</v>
      </c>
      <c r="H5" s="5">
        <v>6.5173200000000003E-12</v>
      </c>
      <c r="I5" s="5" t="s">
        <v>655</v>
      </c>
    </row>
    <row r="6" spans="1:9" x14ac:dyDescent="0.2">
      <c r="A6" s="5" t="s">
        <v>5</v>
      </c>
      <c r="B6" s="5">
        <v>0</v>
      </c>
      <c r="C6" s="5" t="str">
        <f t="shared" si="0"/>
        <v>Col-0_0</v>
      </c>
      <c r="D6" s="5">
        <v>1.2727899999999999E-14</v>
      </c>
      <c r="E6" s="34">
        <v>8.4884500000000008E-9</v>
      </c>
      <c r="G6" s="5">
        <v>7353020</v>
      </c>
      <c r="H6" s="5">
        <v>7.05971E-12</v>
      </c>
      <c r="I6" s="5" t="s">
        <v>653</v>
      </c>
    </row>
    <row r="7" spans="1:9" x14ac:dyDescent="0.2">
      <c r="A7" s="5" t="s">
        <v>5</v>
      </c>
      <c r="B7" s="5">
        <v>0</v>
      </c>
      <c r="C7" s="5" t="str">
        <f t="shared" si="0"/>
        <v>Col-0_0</v>
      </c>
      <c r="D7" s="5">
        <v>2.4331299999999999E-3</v>
      </c>
      <c r="E7" s="34">
        <v>1.9489000000000001E-14</v>
      </c>
      <c r="G7" s="5">
        <v>4.5703400000000001E-10</v>
      </c>
      <c r="H7" s="5">
        <v>3.2412100000000002E-10</v>
      </c>
      <c r="I7" s="5" t="s">
        <v>654</v>
      </c>
    </row>
    <row r="8" spans="1:9" x14ac:dyDescent="0.2">
      <c r="A8" s="5" t="s">
        <v>5</v>
      </c>
      <c r="B8" s="5">
        <v>0</v>
      </c>
      <c r="C8" s="5" t="str">
        <f t="shared" si="0"/>
        <v>Col-0_0</v>
      </c>
      <c r="D8" s="5">
        <v>9.3717300000000003E-17</v>
      </c>
      <c r="E8" s="34">
        <v>2.5494499999999998E-12</v>
      </c>
      <c r="G8" s="5">
        <v>5.5368700000000002E-13</v>
      </c>
      <c r="H8" s="5">
        <v>3.9349200000000004E-12</v>
      </c>
      <c r="I8" s="5" t="s">
        <v>656</v>
      </c>
    </row>
    <row r="9" spans="1:9" x14ac:dyDescent="0.2">
      <c r="A9" s="5" t="s">
        <v>5</v>
      </c>
      <c r="B9" s="5">
        <v>0</v>
      </c>
      <c r="C9" s="5" t="str">
        <f t="shared" si="0"/>
        <v>Col-0_0</v>
      </c>
      <c r="D9" s="5">
        <v>1.9941700000000001E-13</v>
      </c>
      <c r="E9" s="34">
        <v>2.5864800000000002E-10</v>
      </c>
      <c r="G9" s="5">
        <v>158917000</v>
      </c>
      <c r="H9" s="5">
        <v>6.88241E-12</v>
      </c>
      <c r="I9" s="5" t="s">
        <v>657</v>
      </c>
    </row>
    <row r="10" spans="1:9" x14ac:dyDescent="0.2">
      <c r="A10" s="5" t="s">
        <v>5</v>
      </c>
      <c r="B10" s="5">
        <v>0</v>
      </c>
      <c r="C10" s="5" t="str">
        <f t="shared" si="0"/>
        <v>Col-0_0</v>
      </c>
      <c r="D10" s="5">
        <v>6.1799200000000004E-4</v>
      </c>
      <c r="E10" s="34">
        <v>7.7055400000000004E-16</v>
      </c>
      <c r="G10" s="5">
        <v>3.4494800000000003E-7</v>
      </c>
      <c r="H10" s="5">
        <v>4.61117E-12</v>
      </c>
      <c r="I10" s="5" t="s">
        <v>660</v>
      </c>
    </row>
    <row r="11" spans="1:9" x14ac:dyDescent="0.2">
      <c r="A11" s="5" t="s">
        <v>5</v>
      </c>
      <c r="B11" s="5">
        <v>0</v>
      </c>
      <c r="C11" s="5" t="str">
        <f t="shared" si="0"/>
        <v>Col-0_0</v>
      </c>
      <c r="D11" s="5">
        <v>0.14757600000000001</v>
      </c>
      <c r="E11" s="34">
        <v>2.7558200000000001E-2</v>
      </c>
      <c r="G11" s="5">
        <v>15411000</v>
      </c>
      <c r="H11" s="5">
        <v>1.70725E-12</v>
      </c>
      <c r="I11" s="5" t="s">
        <v>658</v>
      </c>
    </row>
    <row r="12" spans="1:9" x14ac:dyDescent="0.2">
      <c r="A12" s="5" t="s">
        <v>5</v>
      </c>
      <c r="B12" s="5">
        <v>0</v>
      </c>
      <c r="C12" s="5" t="str">
        <f t="shared" si="0"/>
        <v>Col-0_0</v>
      </c>
      <c r="D12" s="5">
        <v>4.4434E-20</v>
      </c>
      <c r="E12" s="34">
        <v>8.0500300000000004E-10</v>
      </c>
      <c r="G12" s="5">
        <v>27056800</v>
      </c>
      <c r="H12" s="5">
        <v>7.9543199999999994E-5</v>
      </c>
      <c r="I12" s="5" t="s">
        <v>659</v>
      </c>
    </row>
    <row r="13" spans="1:9" x14ac:dyDescent="0.2">
      <c r="A13" s="5" t="s">
        <v>5</v>
      </c>
      <c r="B13" s="5">
        <v>0</v>
      </c>
      <c r="C13" s="5" t="str">
        <f t="shared" si="0"/>
        <v>Col-0_0</v>
      </c>
      <c r="D13" s="5">
        <v>9.6023699999999994E-14</v>
      </c>
      <c r="E13" s="34">
        <v>1.0261800000000001E-6</v>
      </c>
      <c r="G13" s="5">
        <v>7.6726799999999992E-9</v>
      </c>
      <c r="H13" s="5">
        <v>8.4884500000000008E-9</v>
      </c>
      <c r="I13" s="5" t="s">
        <v>646</v>
      </c>
    </row>
    <row r="14" spans="1:9" x14ac:dyDescent="0.2">
      <c r="A14" s="5" t="s">
        <v>5</v>
      </c>
      <c r="B14" s="5">
        <v>0</v>
      </c>
      <c r="C14" s="5" t="str">
        <f t="shared" si="0"/>
        <v>Col-0_0</v>
      </c>
      <c r="D14" s="5">
        <v>2.1707499999999999E-14</v>
      </c>
      <c r="E14" s="34">
        <v>2.6411899999999999E-2</v>
      </c>
      <c r="G14" s="5">
        <v>297595000</v>
      </c>
      <c r="H14" s="5">
        <v>1.47026E-9</v>
      </c>
      <c r="I14" s="5" t="s">
        <v>647</v>
      </c>
    </row>
    <row r="15" spans="1:9" x14ac:dyDescent="0.2">
      <c r="A15" s="5" t="s">
        <v>5</v>
      </c>
      <c r="B15" s="5">
        <v>0</v>
      </c>
      <c r="C15" s="5" t="str">
        <f t="shared" si="0"/>
        <v>Col-0_0</v>
      </c>
      <c r="D15" s="5">
        <v>0.153476</v>
      </c>
      <c r="E15" s="34">
        <v>7.9745599999999996E-8</v>
      </c>
      <c r="G15" s="5">
        <v>1.0708599999999999E-12</v>
      </c>
      <c r="H15" s="5">
        <v>2.5521600000000001E-13</v>
      </c>
      <c r="I15" s="5" t="s">
        <v>650</v>
      </c>
    </row>
    <row r="16" spans="1:9" x14ac:dyDescent="0.2">
      <c r="A16" s="5" t="s">
        <v>5</v>
      </c>
      <c r="B16" s="5">
        <v>0</v>
      </c>
      <c r="C16" s="5" t="str">
        <f t="shared" si="0"/>
        <v>Col-0_0</v>
      </c>
      <c r="D16" s="5">
        <v>7.5595999999999997E-8</v>
      </c>
      <c r="E16" s="34">
        <v>2.16422E-4</v>
      </c>
      <c r="G16" s="5">
        <v>438174</v>
      </c>
      <c r="H16" s="5">
        <v>2.2007199999999999E-12</v>
      </c>
      <c r="I16" s="5" t="s">
        <v>648</v>
      </c>
    </row>
    <row r="17" spans="1:10" x14ac:dyDescent="0.2">
      <c r="A17" s="5" t="s">
        <v>5</v>
      </c>
      <c r="B17" s="5">
        <v>0</v>
      </c>
      <c r="C17" s="5" t="str">
        <f t="shared" si="0"/>
        <v>Col-0_0</v>
      </c>
      <c r="D17" s="5">
        <v>0.151063</v>
      </c>
      <c r="E17" s="34">
        <v>3.2827600000000002E-7</v>
      </c>
      <c r="G17" s="5">
        <v>1.8588100000000001</v>
      </c>
      <c r="H17" s="5">
        <v>9.2082500000000002E-11</v>
      </c>
      <c r="I17" s="5" t="s">
        <v>649</v>
      </c>
    </row>
    <row r="18" spans="1:10" x14ac:dyDescent="0.2">
      <c r="A18" s="5" t="s">
        <v>5</v>
      </c>
      <c r="B18" s="5">
        <v>1</v>
      </c>
      <c r="C18" s="5" t="str">
        <f t="shared" si="0"/>
        <v>Col-0_1</v>
      </c>
      <c r="D18" s="5">
        <v>297595000</v>
      </c>
      <c r="E18" s="5">
        <v>3.3589100000000001E-11</v>
      </c>
      <c r="G18" s="5">
        <v>5.8549000000000004E-14</v>
      </c>
      <c r="H18" s="5">
        <v>3.6486400000000001E-13</v>
      </c>
      <c r="I18" s="5" t="s">
        <v>661</v>
      </c>
      <c r="J18" s="34"/>
    </row>
    <row r="19" spans="1:10" x14ac:dyDescent="0.2">
      <c r="A19" s="5" t="s">
        <v>5</v>
      </c>
      <c r="B19" s="5">
        <v>1</v>
      </c>
      <c r="C19" s="5" t="str">
        <f t="shared" si="0"/>
        <v>Col-0_1</v>
      </c>
      <c r="D19" s="5">
        <v>297595000</v>
      </c>
      <c r="E19" s="5">
        <v>1.2834699999999999E-9</v>
      </c>
      <c r="G19" s="5">
        <v>8777440</v>
      </c>
      <c r="H19" s="5">
        <v>8.0590599999999994E-12</v>
      </c>
      <c r="I19" s="5" t="s">
        <v>662</v>
      </c>
    </row>
    <row r="20" spans="1:10" x14ac:dyDescent="0.2">
      <c r="A20" s="5" t="s">
        <v>5</v>
      </c>
      <c r="B20" s="5">
        <v>1</v>
      </c>
      <c r="C20" s="5" t="str">
        <f t="shared" si="0"/>
        <v>Col-0_1</v>
      </c>
      <c r="D20" s="5">
        <v>297594000</v>
      </c>
      <c r="E20" s="5">
        <v>2.0466699999999998E-6</v>
      </c>
      <c r="G20" s="5">
        <v>9.381849999999999E-10</v>
      </c>
      <c r="H20" s="5">
        <v>2.4103099999999999E-11</v>
      </c>
      <c r="I20" s="5" t="s">
        <v>665</v>
      </c>
    </row>
    <row r="21" spans="1:10" x14ac:dyDescent="0.2">
      <c r="A21" s="5" t="s">
        <v>5</v>
      </c>
      <c r="B21" s="5">
        <v>1</v>
      </c>
      <c r="C21" s="5" t="str">
        <f t="shared" si="0"/>
        <v>Col-0_1</v>
      </c>
      <c r="D21" s="5">
        <v>297594000</v>
      </c>
      <c r="E21" s="5">
        <v>3.5799100000000002E-7</v>
      </c>
      <c r="G21" s="5">
        <v>282089</v>
      </c>
      <c r="H21" s="5">
        <v>1.45822E-11</v>
      </c>
      <c r="I21" s="5" t="s">
        <v>663</v>
      </c>
    </row>
    <row r="22" spans="1:10" x14ac:dyDescent="0.2">
      <c r="A22" s="5" t="s">
        <v>5</v>
      </c>
      <c r="B22" s="5">
        <v>1</v>
      </c>
      <c r="C22" s="5" t="str">
        <f t="shared" si="0"/>
        <v>Col-0_1</v>
      </c>
      <c r="D22" s="5">
        <v>297595000</v>
      </c>
      <c r="E22" s="5">
        <v>2.8135100000000001E-11</v>
      </c>
      <c r="G22" s="5">
        <v>0.11343300000000001</v>
      </c>
      <c r="H22" s="5">
        <v>2.02545E-10</v>
      </c>
      <c r="I22" s="5" t="s">
        <v>664</v>
      </c>
    </row>
    <row r="23" spans="1:10" x14ac:dyDescent="0.2">
      <c r="A23" s="5" t="s">
        <v>5</v>
      </c>
      <c r="B23" s="5">
        <v>1</v>
      </c>
      <c r="C23" s="5" t="str">
        <f t="shared" si="0"/>
        <v>Col-0_1</v>
      </c>
      <c r="D23" s="5">
        <v>297594000</v>
      </c>
      <c r="E23" s="5">
        <v>2.2173700000000002E-6</v>
      </c>
      <c r="G23" s="5">
        <v>2.07534E-14</v>
      </c>
      <c r="H23" s="5">
        <v>1.8785300000000001E-9</v>
      </c>
      <c r="I23" s="5" t="s">
        <v>666</v>
      </c>
    </row>
    <row r="24" spans="1:10" x14ac:dyDescent="0.2">
      <c r="A24" s="5" t="s">
        <v>5</v>
      </c>
      <c r="B24" s="5">
        <v>1</v>
      </c>
      <c r="C24" s="5" t="str">
        <f t="shared" si="0"/>
        <v>Col-0_1</v>
      </c>
      <c r="D24" s="5">
        <v>297594000</v>
      </c>
      <c r="E24" s="5">
        <v>1.47026E-9</v>
      </c>
      <c r="G24" s="5">
        <v>66613100</v>
      </c>
      <c r="H24" s="5">
        <v>4.63921E-12</v>
      </c>
      <c r="I24" s="5" t="s">
        <v>667</v>
      </c>
    </row>
    <row r="25" spans="1:10" x14ac:dyDescent="0.2">
      <c r="A25" s="5" t="s">
        <v>5</v>
      </c>
      <c r="B25" s="5">
        <v>1</v>
      </c>
      <c r="C25" s="5" t="str">
        <f t="shared" si="0"/>
        <v>Col-0_1</v>
      </c>
      <c r="D25" s="5">
        <v>297595000</v>
      </c>
      <c r="E25" s="5">
        <v>6.8682499999999999E-12</v>
      </c>
      <c r="G25" s="5">
        <v>4.8952800000000001E-9</v>
      </c>
      <c r="H25" s="5">
        <v>1.5056600000000001E-5</v>
      </c>
      <c r="I25" s="5" t="s">
        <v>670</v>
      </c>
    </row>
    <row r="26" spans="1:10" x14ac:dyDescent="0.2">
      <c r="A26" s="5" t="s">
        <v>5</v>
      </c>
      <c r="B26" s="5">
        <v>1</v>
      </c>
      <c r="C26" s="5" t="str">
        <f t="shared" si="0"/>
        <v>Col-0_1</v>
      </c>
      <c r="D26" s="5">
        <v>297595000</v>
      </c>
      <c r="E26" s="5">
        <v>1.131E-7</v>
      </c>
      <c r="G26" s="5">
        <v>5.4621700000000002E-15</v>
      </c>
      <c r="H26" s="5">
        <v>6.67148E-11</v>
      </c>
      <c r="I26" s="5" t="s">
        <v>668</v>
      </c>
    </row>
    <row r="27" spans="1:10" x14ac:dyDescent="0.2">
      <c r="A27" s="5" t="s">
        <v>5</v>
      </c>
      <c r="B27" s="5">
        <v>1</v>
      </c>
      <c r="C27" s="5" t="str">
        <f t="shared" si="0"/>
        <v>Col-0_1</v>
      </c>
      <c r="D27" s="5">
        <v>297595000</v>
      </c>
      <c r="E27" s="5">
        <v>2.3826100000000001E-12</v>
      </c>
      <c r="G27" s="5">
        <v>8.2198800000000003E-11</v>
      </c>
      <c r="H27" s="5">
        <v>7.2342500000000001E-11</v>
      </c>
      <c r="I27" s="5" t="s">
        <v>669</v>
      </c>
    </row>
    <row r="28" spans="1:10" x14ac:dyDescent="0.2">
      <c r="A28" s="5" t="s">
        <v>5</v>
      </c>
      <c r="B28" s="5">
        <v>1</v>
      </c>
      <c r="C28" s="5" t="str">
        <f t="shared" si="0"/>
        <v>Col-0_1</v>
      </c>
      <c r="D28" s="5">
        <v>297594000</v>
      </c>
      <c r="E28" s="5">
        <v>4.7335799999999999E-10</v>
      </c>
    </row>
    <row r="29" spans="1:10" x14ac:dyDescent="0.2">
      <c r="A29" s="5" t="s">
        <v>5</v>
      </c>
      <c r="B29" s="5">
        <v>1</v>
      </c>
      <c r="C29" s="5" t="str">
        <f t="shared" si="0"/>
        <v>Col-0_1</v>
      </c>
      <c r="D29" s="5">
        <v>297595000</v>
      </c>
      <c r="E29" s="5">
        <v>1.4609800000000001E-9</v>
      </c>
    </row>
    <row r="30" spans="1:10" x14ac:dyDescent="0.2">
      <c r="A30" s="5" t="s">
        <v>5</v>
      </c>
      <c r="B30" s="5">
        <v>1</v>
      </c>
      <c r="C30" s="5" t="str">
        <f t="shared" si="0"/>
        <v>Col-0_1</v>
      </c>
      <c r="D30" s="5">
        <v>297594000</v>
      </c>
      <c r="E30" s="5">
        <v>1.9630099999999998E-9</v>
      </c>
    </row>
    <row r="31" spans="1:10" x14ac:dyDescent="0.2">
      <c r="A31" s="5" t="s">
        <v>5</v>
      </c>
      <c r="B31" s="5">
        <v>1</v>
      </c>
      <c r="C31" s="5" t="str">
        <f t="shared" si="0"/>
        <v>Col-0_1</v>
      </c>
      <c r="D31" s="5">
        <v>297594000</v>
      </c>
      <c r="E31" s="5">
        <v>1.4246800000000001E-5</v>
      </c>
    </row>
    <row r="32" spans="1:10" x14ac:dyDescent="0.2">
      <c r="A32" s="5" t="s">
        <v>5</v>
      </c>
      <c r="B32" s="5">
        <v>1</v>
      </c>
      <c r="C32" s="5" t="str">
        <f t="shared" si="0"/>
        <v>Col-0_1</v>
      </c>
      <c r="D32" s="5">
        <v>298125000</v>
      </c>
      <c r="E32" s="5">
        <v>2.2470899999999999E-9</v>
      </c>
    </row>
    <row r="33" spans="1:5" x14ac:dyDescent="0.2">
      <c r="A33" s="5" t="s">
        <v>5</v>
      </c>
      <c r="B33" s="5">
        <v>3</v>
      </c>
      <c r="C33" s="5" t="str">
        <f t="shared" si="0"/>
        <v>Col-0_3</v>
      </c>
      <c r="D33" s="5">
        <v>438174</v>
      </c>
      <c r="E33" s="34">
        <v>1.27887E-12</v>
      </c>
    </row>
    <row r="34" spans="1:5" x14ac:dyDescent="0.2">
      <c r="A34" s="5" t="s">
        <v>5</v>
      </c>
      <c r="B34" s="5">
        <v>3</v>
      </c>
      <c r="C34" s="5" t="str">
        <f t="shared" si="0"/>
        <v>Col-0_3</v>
      </c>
      <c r="D34" s="5">
        <v>438174</v>
      </c>
      <c r="E34" s="34">
        <v>4.0255699999999998E-11</v>
      </c>
    </row>
    <row r="35" spans="1:5" x14ac:dyDescent="0.2">
      <c r="A35" s="5" t="s">
        <v>5</v>
      </c>
      <c r="B35" s="5">
        <v>3</v>
      </c>
      <c r="C35" s="5" t="str">
        <f t="shared" si="0"/>
        <v>Col-0_3</v>
      </c>
      <c r="D35" s="5">
        <v>438174</v>
      </c>
      <c r="E35" s="34">
        <v>5.7282500000000004E-13</v>
      </c>
    </row>
    <row r="36" spans="1:5" x14ac:dyDescent="0.2">
      <c r="A36" s="5" t="s">
        <v>5</v>
      </c>
      <c r="B36" s="5">
        <v>3</v>
      </c>
      <c r="C36" s="5" t="str">
        <f t="shared" si="0"/>
        <v>Col-0_3</v>
      </c>
      <c r="D36" s="5">
        <v>438174</v>
      </c>
      <c r="E36" s="34">
        <v>1.2262E-12</v>
      </c>
    </row>
    <row r="37" spans="1:5" x14ac:dyDescent="0.2">
      <c r="A37" s="5" t="s">
        <v>5</v>
      </c>
      <c r="B37" s="5">
        <v>3</v>
      </c>
      <c r="C37" s="5" t="str">
        <f t="shared" si="0"/>
        <v>Col-0_3</v>
      </c>
      <c r="D37" s="5">
        <v>438174</v>
      </c>
      <c r="E37" s="34">
        <v>2.04028E-10</v>
      </c>
    </row>
    <row r="38" spans="1:5" x14ac:dyDescent="0.2">
      <c r="A38" s="5" t="s">
        <v>5</v>
      </c>
      <c r="B38" s="5">
        <v>3</v>
      </c>
      <c r="C38" s="5" t="str">
        <f t="shared" si="0"/>
        <v>Col-0_3</v>
      </c>
      <c r="D38" s="5">
        <v>438174</v>
      </c>
      <c r="E38" s="34">
        <v>1.23557E-12</v>
      </c>
    </row>
    <row r="39" spans="1:5" x14ac:dyDescent="0.2">
      <c r="A39" s="5" t="s">
        <v>5</v>
      </c>
      <c r="B39" s="5">
        <v>3</v>
      </c>
      <c r="C39" s="5" t="str">
        <f t="shared" si="0"/>
        <v>Col-0_3</v>
      </c>
      <c r="D39" s="5">
        <v>438174</v>
      </c>
      <c r="E39" s="34">
        <v>8.2467299999999999E-12</v>
      </c>
    </row>
    <row r="40" spans="1:5" x14ac:dyDescent="0.2">
      <c r="A40" s="5" t="s">
        <v>5</v>
      </c>
      <c r="B40" s="5">
        <v>3</v>
      </c>
      <c r="C40" s="5" t="str">
        <f t="shared" si="0"/>
        <v>Col-0_3</v>
      </c>
      <c r="D40" s="5">
        <v>438174</v>
      </c>
      <c r="E40" s="34">
        <v>1.25974E-12</v>
      </c>
    </row>
    <row r="41" spans="1:5" x14ac:dyDescent="0.2">
      <c r="A41" s="5" t="s">
        <v>5</v>
      </c>
      <c r="B41" s="5">
        <v>3</v>
      </c>
      <c r="C41" s="5" t="str">
        <f t="shared" si="0"/>
        <v>Col-0_3</v>
      </c>
      <c r="D41" s="5">
        <v>438174</v>
      </c>
      <c r="E41" s="34">
        <v>5.2431300000000003E-13</v>
      </c>
    </row>
    <row r="42" spans="1:5" x14ac:dyDescent="0.2">
      <c r="A42" s="5" t="s">
        <v>5</v>
      </c>
      <c r="B42" s="5">
        <v>3</v>
      </c>
      <c r="C42" s="5" t="str">
        <f t="shared" si="0"/>
        <v>Col-0_3</v>
      </c>
      <c r="D42" s="5">
        <v>438174</v>
      </c>
      <c r="E42" s="34">
        <v>5.27274E-12</v>
      </c>
    </row>
    <row r="43" spans="1:5" x14ac:dyDescent="0.2">
      <c r="A43" s="5" t="s">
        <v>5</v>
      </c>
      <c r="B43" s="5">
        <v>3</v>
      </c>
      <c r="C43" s="5" t="str">
        <f t="shared" si="0"/>
        <v>Col-0_3</v>
      </c>
      <c r="D43" s="5">
        <v>438174</v>
      </c>
      <c r="E43" s="34">
        <v>6.1207500000000006E-11</v>
      </c>
    </row>
    <row r="44" spans="1:5" x14ac:dyDescent="0.2">
      <c r="A44" s="5" t="s">
        <v>5</v>
      </c>
      <c r="B44" s="5">
        <v>3</v>
      </c>
      <c r="C44" s="5" t="str">
        <f t="shared" si="0"/>
        <v>Col-0_3</v>
      </c>
      <c r="D44" s="5">
        <v>438174</v>
      </c>
      <c r="E44" s="34">
        <v>4.7761299999999999E-11</v>
      </c>
    </row>
    <row r="45" spans="1:5" x14ac:dyDescent="0.2">
      <c r="A45" s="5" t="s">
        <v>5</v>
      </c>
      <c r="B45" s="5">
        <v>3</v>
      </c>
      <c r="C45" s="5" t="str">
        <f t="shared" si="0"/>
        <v>Col-0_3</v>
      </c>
      <c r="D45" s="5">
        <v>438174</v>
      </c>
      <c r="E45" s="34">
        <v>2.2007199999999999E-12</v>
      </c>
    </row>
    <row r="46" spans="1:5" x14ac:dyDescent="0.2">
      <c r="A46" s="5" t="s">
        <v>5</v>
      </c>
      <c r="B46" s="5">
        <v>3</v>
      </c>
      <c r="C46" s="5" t="str">
        <f t="shared" si="0"/>
        <v>Col-0_3</v>
      </c>
      <c r="D46" s="5">
        <v>438174</v>
      </c>
      <c r="E46" s="34">
        <v>1.6151499999999999E-9</v>
      </c>
    </row>
    <row r="47" spans="1:5" x14ac:dyDescent="0.2">
      <c r="A47" s="5" t="s">
        <v>5</v>
      </c>
      <c r="B47" s="5">
        <v>3</v>
      </c>
      <c r="C47" s="5" t="str">
        <f t="shared" si="0"/>
        <v>Col-0_3</v>
      </c>
      <c r="D47" s="5">
        <v>438174</v>
      </c>
      <c r="E47" s="34">
        <v>2.0056399999999999E-12</v>
      </c>
    </row>
    <row r="48" spans="1:5" x14ac:dyDescent="0.2">
      <c r="A48" s="5" t="s">
        <v>5</v>
      </c>
      <c r="B48" s="5">
        <v>7</v>
      </c>
      <c r="C48" s="5" t="str">
        <f t="shared" si="0"/>
        <v>Col-0_7</v>
      </c>
      <c r="D48" s="5">
        <v>1.8588100000000001</v>
      </c>
      <c r="E48" s="34">
        <v>9.2005100000000003E-11</v>
      </c>
    </row>
    <row r="49" spans="1:5" x14ac:dyDescent="0.2">
      <c r="A49" s="5" t="s">
        <v>5</v>
      </c>
      <c r="B49" s="5">
        <v>7</v>
      </c>
      <c r="C49" s="5" t="str">
        <f t="shared" si="0"/>
        <v>Col-0_7</v>
      </c>
      <c r="D49" s="5">
        <v>1.5247999999999999</v>
      </c>
      <c r="E49" s="34">
        <v>9.3191100000000005E-11</v>
      </c>
    </row>
    <row r="50" spans="1:5" x14ac:dyDescent="0.2">
      <c r="A50" s="5" t="s">
        <v>5</v>
      </c>
      <c r="B50" s="5">
        <v>7</v>
      </c>
      <c r="C50" s="5" t="str">
        <f t="shared" si="0"/>
        <v>Col-0_7</v>
      </c>
      <c r="D50" s="5">
        <v>1.8588100000000001</v>
      </c>
      <c r="E50" s="34">
        <v>9.27135E-11</v>
      </c>
    </row>
    <row r="51" spans="1:5" x14ac:dyDescent="0.2">
      <c r="A51" s="5" t="s">
        <v>5</v>
      </c>
      <c r="B51" s="5">
        <v>7</v>
      </c>
      <c r="C51" s="5" t="str">
        <f t="shared" si="0"/>
        <v>Col-0_7</v>
      </c>
      <c r="D51" s="5">
        <v>1.63974</v>
      </c>
      <c r="E51" s="34">
        <v>5.0855100000000001E-11</v>
      </c>
    </row>
    <row r="52" spans="1:5" x14ac:dyDescent="0.2">
      <c r="A52" s="5" t="s">
        <v>5</v>
      </c>
      <c r="B52" s="5">
        <v>7</v>
      </c>
      <c r="C52" s="5" t="str">
        <f t="shared" si="0"/>
        <v>Col-0_7</v>
      </c>
      <c r="D52" s="5">
        <v>1.8588100000000001</v>
      </c>
      <c r="E52" s="34">
        <v>9.2082500000000002E-11</v>
      </c>
    </row>
    <row r="53" spans="1:5" x14ac:dyDescent="0.2">
      <c r="A53" s="5" t="s">
        <v>5</v>
      </c>
      <c r="B53" s="5">
        <v>7</v>
      </c>
      <c r="C53" s="5" t="str">
        <f t="shared" si="0"/>
        <v>Col-0_7</v>
      </c>
      <c r="D53" s="5">
        <v>1.8588100000000001</v>
      </c>
      <c r="E53" s="34">
        <v>6.1994299999999995E-10</v>
      </c>
    </row>
    <row r="54" spans="1:5" x14ac:dyDescent="0.2">
      <c r="A54" s="5" t="s">
        <v>5</v>
      </c>
      <c r="B54" s="5">
        <v>7</v>
      </c>
      <c r="C54" s="5" t="str">
        <f t="shared" si="0"/>
        <v>Col-0_7</v>
      </c>
      <c r="D54" s="5">
        <v>1.8588100000000001</v>
      </c>
      <c r="E54" s="34">
        <v>9.2254199999999999E-11</v>
      </c>
    </row>
    <row r="55" spans="1:5" x14ac:dyDescent="0.2">
      <c r="A55" s="5" t="s">
        <v>5</v>
      </c>
      <c r="B55" s="5">
        <v>7</v>
      </c>
      <c r="C55" s="5" t="str">
        <f t="shared" si="0"/>
        <v>Col-0_7</v>
      </c>
      <c r="D55" s="5">
        <v>1.54959</v>
      </c>
      <c r="E55" s="34">
        <v>5.9484000000000006E-11</v>
      </c>
    </row>
    <row r="56" spans="1:5" x14ac:dyDescent="0.2">
      <c r="A56" s="5" t="s">
        <v>5</v>
      </c>
      <c r="B56" s="5">
        <v>7</v>
      </c>
      <c r="C56" s="5" t="str">
        <f t="shared" si="0"/>
        <v>Col-0_7</v>
      </c>
      <c r="D56" s="5">
        <v>1.8588100000000001</v>
      </c>
      <c r="E56" s="34">
        <v>9.2004000000000001E-11</v>
      </c>
    </row>
    <row r="57" spans="1:5" x14ac:dyDescent="0.2">
      <c r="A57" s="5" t="s">
        <v>5</v>
      </c>
      <c r="B57" s="5">
        <v>7</v>
      </c>
      <c r="C57" s="5" t="str">
        <f t="shared" si="0"/>
        <v>Col-0_7</v>
      </c>
      <c r="D57" s="5">
        <v>1.86703</v>
      </c>
      <c r="E57" s="34">
        <v>6.2699200000000004E-10</v>
      </c>
    </row>
    <row r="58" spans="1:5" x14ac:dyDescent="0.2">
      <c r="A58" s="5" t="s">
        <v>5</v>
      </c>
      <c r="B58" s="5">
        <v>7</v>
      </c>
      <c r="C58" s="5" t="str">
        <f t="shared" si="0"/>
        <v>Col-0_7</v>
      </c>
      <c r="D58" s="5">
        <v>1.8588100000000001</v>
      </c>
      <c r="E58" s="5">
        <v>3.7437E-3</v>
      </c>
    </row>
    <row r="59" spans="1:5" x14ac:dyDescent="0.2">
      <c r="A59" s="5" t="s">
        <v>5</v>
      </c>
      <c r="B59" s="5">
        <v>7</v>
      </c>
      <c r="C59" s="5" t="str">
        <f t="shared" si="0"/>
        <v>Col-0_7</v>
      </c>
      <c r="D59" s="5">
        <v>1.8588100000000001</v>
      </c>
      <c r="E59" s="34">
        <v>5.0916699999999999E-11</v>
      </c>
    </row>
    <row r="60" spans="1:5" x14ac:dyDescent="0.2">
      <c r="A60" s="5" t="s">
        <v>5</v>
      </c>
      <c r="B60" s="5">
        <v>7</v>
      </c>
      <c r="C60" s="5" t="str">
        <f t="shared" si="0"/>
        <v>Col-0_7</v>
      </c>
      <c r="D60" s="5">
        <v>1.8588100000000001</v>
      </c>
      <c r="E60" s="34">
        <v>9.23522E-11</v>
      </c>
    </row>
    <row r="61" spans="1:5" x14ac:dyDescent="0.2">
      <c r="A61" s="5" t="s">
        <v>5</v>
      </c>
      <c r="B61" s="5">
        <v>7</v>
      </c>
      <c r="C61" s="5" t="str">
        <f t="shared" si="0"/>
        <v>Col-0_7</v>
      </c>
      <c r="D61" s="5">
        <v>1.8588100000000001</v>
      </c>
      <c r="E61" s="34">
        <v>5.3289799999999999E-11</v>
      </c>
    </row>
    <row r="62" spans="1:5" x14ac:dyDescent="0.2">
      <c r="A62" s="5" t="s">
        <v>5</v>
      </c>
      <c r="B62" s="5">
        <v>7</v>
      </c>
      <c r="C62" s="5" t="str">
        <f t="shared" si="0"/>
        <v>Col-0_7</v>
      </c>
      <c r="D62" s="5">
        <v>1.8588100000000001</v>
      </c>
      <c r="E62" s="34">
        <v>9.2020100000000002E-11</v>
      </c>
    </row>
    <row r="63" spans="1:5" x14ac:dyDescent="0.2">
      <c r="A63" s="5" t="s">
        <v>5</v>
      </c>
      <c r="B63" s="5">
        <v>14</v>
      </c>
      <c r="C63" s="5" t="str">
        <f t="shared" si="0"/>
        <v>Col-0_14</v>
      </c>
      <c r="D63" s="5">
        <v>9.5738200000000006E-15</v>
      </c>
      <c r="E63" s="34">
        <v>2.5521600000000001E-13</v>
      </c>
    </row>
    <row r="64" spans="1:5" x14ac:dyDescent="0.2">
      <c r="A64" s="5" t="s">
        <v>5</v>
      </c>
      <c r="B64" s="5">
        <v>14</v>
      </c>
      <c r="C64" s="5" t="str">
        <f t="shared" si="0"/>
        <v>Col-0_14</v>
      </c>
      <c r="D64" s="5">
        <v>2.0431299999999999E-10</v>
      </c>
      <c r="E64" s="34">
        <v>1.73142E-13</v>
      </c>
    </row>
    <row r="65" spans="1:5" x14ac:dyDescent="0.2">
      <c r="A65" s="5" t="s">
        <v>5</v>
      </c>
      <c r="B65" s="5">
        <v>14</v>
      </c>
      <c r="C65" s="5" t="str">
        <f t="shared" si="0"/>
        <v>Col-0_14</v>
      </c>
      <c r="D65" s="5">
        <v>3.5686299999999999E-12</v>
      </c>
      <c r="E65" s="34">
        <v>2.6679200000000001E-13</v>
      </c>
    </row>
    <row r="66" spans="1:5" x14ac:dyDescent="0.2">
      <c r="A66" s="5" t="s">
        <v>5</v>
      </c>
      <c r="B66" s="5">
        <v>14</v>
      </c>
      <c r="C66" s="5" t="str">
        <f t="shared" si="0"/>
        <v>Col-0_14</v>
      </c>
      <c r="D66" s="5">
        <v>3.4476100000000001E-13</v>
      </c>
      <c r="E66" s="34">
        <v>1.45223E-13</v>
      </c>
    </row>
    <row r="67" spans="1:5" x14ac:dyDescent="0.2">
      <c r="A67" s="5" t="s">
        <v>5</v>
      </c>
      <c r="B67" s="5">
        <v>14</v>
      </c>
      <c r="C67" s="5" t="str">
        <f t="shared" ref="C67:C130" si="1">A67&amp;"_"&amp;B67</f>
        <v>Col-0_14</v>
      </c>
      <c r="D67" s="5">
        <v>6.1203099999999999E-11</v>
      </c>
      <c r="E67" s="34">
        <v>2.8280999999999998E-13</v>
      </c>
    </row>
    <row r="68" spans="1:5" x14ac:dyDescent="0.2">
      <c r="A68" s="5" t="s">
        <v>5</v>
      </c>
      <c r="B68" s="5">
        <v>14</v>
      </c>
      <c r="C68" s="5" t="str">
        <f t="shared" si="1"/>
        <v>Col-0_14</v>
      </c>
      <c r="D68" s="5">
        <v>8.0103900000000002E-11</v>
      </c>
      <c r="E68" s="34">
        <v>1.7832799999999999E-13</v>
      </c>
    </row>
    <row r="69" spans="1:5" x14ac:dyDescent="0.2">
      <c r="A69" s="5" t="s">
        <v>5</v>
      </c>
      <c r="B69" s="5">
        <v>14</v>
      </c>
      <c r="C69" s="5" t="str">
        <f t="shared" si="1"/>
        <v>Col-0_14</v>
      </c>
      <c r="D69" s="5">
        <v>2.6329200000000001E-12</v>
      </c>
      <c r="E69" s="34">
        <v>1.41349E-13</v>
      </c>
    </row>
    <row r="70" spans="1:5" x14ac:dyDescent="0.2">
      <c r="A70" s="5" t="s">
        <v>5</v>
      </c>
      <c r="B70" s="5">
        <v>14</v>
      </c>
      <c r="C70" s="5" t="str">
        <f t="shared" si="1"/>
        <v>Col-0_14</v>
      </c>
      <c r="D70" s="5">
        <v>2.11516E-10</v>
      </c>
      <c r="E70" s="34">
        <v>7.4293099999999996E-12</v>
      </c>
    </row>
    <row r="71" spans="1:5" x14ac:dyDescent="0.2">
      <c r="A71" s="5" t="s">
        <v>5</v>
      </c>
      <c r="B71" s="5">
        <v>14</v>
      </c>
      <c r="C71" s="5" t="str">
        <f t="shared" si="1"/>
        <v>Col-0_14</v>
      </c>
      <c r="D71" s="5">
        <v>3.22957E-13</v>
      </c>
      <c r="E71" s="34">
        <v>5.10815E-8</v>
      </c>
    </row>
    <row r="72" spans="1:5" x14ac:dyDescent="0.2">
      <c r="A72" s="5" t="s">
        <v>5</v>
      </c>
      <c r="B72" s="5">
        <v>14</v>
      </c>
      <c r="C72" s="5" t="str">
        <f t="shared" si="1"/>
        <v>Col-0_14</v>
      </c>
      <c r="D72" s="5">
        <v>7.5739300000000002E-16</v>
      </c>
      <c r="E72" s="34">
        <v>1.36379E-13</v>
      </c>
    </row>
    <row r="73" spans="1:5" x14ac:dyDescent="0.2">
      <c r="A73" s="5" t="s">
        <v>5</v>
      </c>
      <c r="B73" s="5">
        <v>14</v>
      </c>
      <c r="C73" s="5" t="str">
        <f t="shared" si="1"/>
        <v>Col-0_14</v>
      </c>
      <c r="D73" s="5">
        <v>1.0708599999999999E-12</v>
      </c>
      <c r="E73" s="34">
        <v>3.7557100000000001E-13</v>
      </c>
    </row>
    <row r="74" spans="1:5" x14ac:dyDescent="0.2">
      <c r="A74" s="5" t="s">
        <v>5</v>
      </c>
      <c r="B74" s="5">
        <v>14</v>
      </c>
      <c r="C74" s="5" t="str">
        <f t="shared" si="1"/>
        <v>Col-0_14</v>
      </c>
      <c r="D74" s="5">
        <v>8.7732100000000001E-13</v>
      </c>
      <c r="E74" s="34">
        <v>1.3881799999999999E-13</v>
      </c>
    </row>
    <row r="75" spans="1:5" x14ac:dyDescent="0.2">
      <c r="A75" s="5" t="s">
        <v>5</v>
      </c>
      <c r="B75" s="5">
        <v>14</v>
      </c>
      <c r="C75" s="5" t="str">
        <f t="shared" si="1"/>
        <v>Col-0_14</v>
      </c>
      <c r="D75" s="5">
        <v>7.9028600000000005E-14</v>
      </c>
      <c r="E75" s="34">
        <v>1.38298E-11</v>
      </c>
    </row>
    <row r="76" spans="1:5" x14ac:dyDescent="0.2">
      <c r="A76" s="5" t="s">
        <v>5</v>
      </c>
      <c r="B76" s="5">
        <v>14</v>
      </c>
      <c r="C76" s="5" t="str">
        <f t="shared" si="1"/>
        <v>Col-0_14</v>
      </c>
      <c r="D76" s="5">
        <v>3.76307E-11</v>
      </c>
      <c r="E76" s="34">
        <v>2.3821E-13</v>
      </c>
    </row>
    <row r="77" spans="1:5" x14ac:dyDescent="0.2">
      <c r="A77" s="5" t="s">
        <v>5</v>
      </c>
      <c r="B77" s="5">
        <v>14</v>
      </c>
      <c r="C77" s="5" t="str">
        <f t="shared" si="1"/>
        <v>Col-0_14</v>
      </c>
      <c r="D77" s="5">
        <v>6.0516099999999999E-14</v>
      </c>
      <c r="E77" s="34">
        <v>3.6147800000000001E-10</v>
      </c>
    </row>
    <row r="78" spans="1:5" x14ac:dyDescent="0.2">
      <c r="A78" s="5" t="s">
        <v>3</v>
      </c>
      <c r="B78" s="5">
        <v>0</v>
      </c>
      <c r="C78" s="5" t="str">
        <f t="shared" si="1"/>
        <v>bam3_0</v>
      </c>
      <c r="D78" s="5">
        <v>3.6964700000000001E-14</v>
      </c>
      <c r="E78" s="34">
        <v>6.3407200000000002E-15</v>
      </c>
    </row>
    <row r="79" spans="1:5" x14ac:dyDescent="0.2">
      <c r="A79" s="5" t="s">
        <v>3</v>
      </c>
      <c r="B79" s="5">
        <v>0</v>
      </c>
      <c r="C79" s="5" t="str">
        <f t="shared" si="1"/>
        <v>bam3_0</v>
      </c>
      <c r="D79" s="5">
        <v>5.9574700000000001E-16</v>
      </c>
      <c r="E79" s="34">
        <v>1.5427700000000001E-13</v>
      </c>
    </row>
    <row r="80" spans="1:5" x14ac:dyDescent="0.2">
      <c r="A80" s="5" t="s">
        <v>3</v>
      </c>
      <c r="B80" s="5">
        <v>0</v>
      </c>
      <c r="C80" s="5" t="str">
        <f t="shared" si="1"/>
        <v>bam3_0</v>
      </c>
      <c r="D80" s="5">
        <v>6.3717100000000003E-15</v>
      </c>
      <c r="E80" s="34">
        <v>4.0095400000000001E-13</v>
      </c>
    </row>
    <row r="81" spans="1:5" x14ac:dyDescent="0.2">
      <c r="A81" s="5" t="s">
        <v>3</v>
      </c>
      <c r="B81" s="5">
        <v>0</v>
      </c>
      <c r="C81" s="5" t="str">
        <f t="shared" si="1"/>
        <v>bam3_0</v>
      </c>
      <c r="D81" s="5">
        <v>8.5650899999999996E-14</v>
      </c>
      <c r="E81" s="34">
        <v>9.19385E-8</v>
      </c>
    </row>
    <row r="82" spans="1:5" x14ac:dyDescent="0.2">
      <c r="A82" s="5" t="s">
        <v>3</v>
      </c>
      <c r="B82" s="5">
        <v>0</v>
      </c>
      <c r="C82" s="5" t="str">
        <f t="shared" si="1"/>
        <v>bam3_0</v>
      </c>
      <c r="D82" s="5">
        <v>4.72125E-15</v>
      </c>
      <c r="E82" s="34">
        <v>6.2531300000000001E-10</v>
      </c>
    </row>
    <row r="83" spans="1:5" x14ac:dyDescent="0.2">
      <c r="A83" s="5" t="s">
        <v>3</v>
      </c>
      <c r="B83" s="5">
        <v>0</v>
      </c>
      <c r="C83" s="5" t="str">
        <f t="shared" si="1"/>
        <v>bam3_0</v>
      </c>
      <c r="D83" s="5">
        <v>2.8740200000000001E-15</v>
      </c>
      <c r="E83" s="34">
        <v>4.48545E-8</v>
      </c>
    </row>
    <row r="84" spans="1:5" x14ac:dyDescent="0.2">
      <c r="A84" s="5" t="s">
        <v>3</v>
      </c>
      <c r="B84" s="5">
        <v>0</v>
      </c>
      <c r="C84" s="5" t="str">
        <f t="shared" si="1"/>
        <v>bam3_0</v>
      </c>
      <c r="D84" s="5">
        <v>4.1449499999999998E-17</v>
      </c>
      <c r="E84" s="34">
        <v>5.4621600000000001E-14</v>
      </c>
    </row>
    <row r="85" spans="1:5" x14ac:dyDescent="0.2">
      <c r="A85" s="5" t="s">
        <v>3</v>
      </c>
      <c r="B85" s="5">
        <v>0</v>
      </c>
      <c r="C85" s="5" t="str">
        <f t="shared" si="1"/>
        <v>bam3_0</v>
      </c>
      <c r="D85" s="5">
        <v>1.31212E-3</v>
      </c>
      <c r="E85" s="34">
        <v>6.5995300000000006E-11</v>
      </c>
    </row>
    <row r="86" spans="1:5" x14ac:dyDescent="0.2">
      <c r="A86" s="5" t="s">
        <v>3</v>
      </c>
      <c r="B86" s="5">
        <v>0</v>
      </c>
      <c r="C86" s="5" t="str">
        <f t="shared" si="1"/>
        <v>bam3_0</v>
      </c>
      <c r="D86" s="5">
        <v>3.3606199999999998E-13</v>
      </c>
      <c r="E86" s="34">
        <v>1.62391E-14</v>
      </c>
    </row>
    <row r="87" spans="1:5" x14ac:dyDescent="0.2">
      <c r="A87" s="5" t="s">
        <v>3</v>
      </c>
      <c r="B87" s="5">
        <v>0</v>
      </c>
      <c r="C87" s="5" t="str">
        <f t="shared" si="1"/>
        <v>bam3_0</v>
      </c>
      <c r="D87" s="5">
        <v>2.7949500000000001E-17</v>
      </c>
      <c r="E87" s="34">
        <v>1.42279E-16</v>
      </c>
    </row>
    <row r="88" spans="1:5" x14ac:dyDescent="0.2">
      <c r="A88" s="5" t="s">
        <v>3</v>
      </c>
      <c r="B88" s="5">
        <v>0</v>
      </c>
      <c r="C88" s="5" t="str">
        <f t="shared" si="1"/>
        <v>bam3_0</v>
      </c>
      <c r="D88" s="5">
        <v>3.8499899999999998E-12</v>
      </c>
      <c r="E88" s="34">
        <v>4.4053900000000004E-15</v>
      </c>
    </row>
    <row r="89" spans="1:5" x14ac:dyDescent="0.2">
      <c r="A89" s="5" t="s">
        <v>3</v>
      </c>
      <c r="B89" s="5">
        <v>0</v>
      </c>
      <c r="C89" s="5" t="str">
        <f t="shared" si="1"/>
        <v>bam3_0</v>
      </c>
      <c r="D89" s="5">
        <v>7.5620500000000001E-12</v>
      </c>
      <c r="E89" s="34">
        <v>1.1816499999999999E-9</v>
      </c>
    </row>
    <row r="90" spans="1:5" x14ac:dyDescent="0.2">
      <c r="A90" s="5" t="s">
        <v>3</v>
      </c>
      <c r="B90" s="5">
        <v>0</v>
      </c>
      <c r="C90" s="5" t="str">
        <f t="shared" si="1"/>
        <v>bam3_0</v>
      </c>
      <c r="D90" s="5">
        <v>2.5232900000000002E-6</v>
      </c>
      <c r="E90" s="34">
        <v>0.145117</v>
      </c>
    </row>
    <row r="91" spans="1:5" x14ac:dyDescent="0.2">
      <c r="A91" s="5" t="s">
        <v>3</v>
      </c>
      <c r="B91" s="5">
        <v>0</v>
      </c>
      <c r="C91" s="5" t="str">
        <f t="shared" si="1"/>
        <v>bam3_0</v>
      </c>
      <c r="D91" s="5">
        <v>7.8871799999999997E-17</v>
      </c>
      <c r="E91" s="34">
        <v>1.66796E-10</v>
      </c>
    </row>
    <row r="92" spans="1:5" x14ac:dyDescent="0.2">
      <c r="A92" s="5" t="s">
        <v>3</v>
      </c>
      <c r="B92" s="5">
        <v>0</v>
      </c>
      <c r="C92" s="5" t="str">
        <f t="shared" si="1"/>
        <v>bam3_0</v>
      </c>
      <c r="D92" s="5">
        <v>1.2042699999999999E-15</v>
      </c>
      <c r="E92" s="34">
        <v>9.3347400000000003E-16</v>
      </c>
    </row>
    <row r="93" spans="1:5" x14ac:dyDescent="0.2">
      <c r="A93" s="5" t="s">
        <v>3</v>
      </c>
      <c r="B93" s="5">
        <v>1</v>
      </c>
      <c r="C93" s="5" t="str">
        <f t="shared" si="1"/>
        <v>bam3_1</v>
      </c>
      <c r="D93" s="5">
        <v>926368000</v>
      </c>
      <c r="E93" s="34">
        <v>2.02636E-11</v>
      </c>
    </row>
    <row r="94" spans="1:5" x14ac:dyDescent="0.2">
      <c r="A94" s="5" t="s">
        <v>3</v>
      </c>
      <c r="B94" s="5">
        <v>1</v>
      </c>
      <c r="C94" s="5" t="str">
        <f t="shared" si="1"/>
        <v>bam3_1</v>
      </c>
      <c r="D94" s="5">
        <v>926368000</v>
      </c>
      <c r="E94" s="34">
        <v>2.58893E-11</v>
      </c>
    </row>
    <row r="95" spans="1:5" x14ac:dyDescent="0.2">
      <c r="A95" s="5" t="s">
        <v>3</v>
      </c>
      <c r="B95" s="5">
        <v>1</v>
      </c>
      <c r="C95" s="5" t="str">
        <f t="shared" si="1"/>
        <v>bam3_1</v>
      </c>
      <c r="D95" s="5">
        <v>923554000</v>
      </c>
      <c r="E95" s="34">
        <v>2.5653299999999999E-11</v>
      </c>
    </row>
    <row r="96" spans="1:5" x14ac:dyDescent="0.2">
      <c r="A96" s="5" t="s">
        <v>3</v>
      </c>
      <c r="B96" s="5">
        <v>1</v>
      </c>
      <c r="C96" s="5" t="str">
        <f t="shared" si="1"/>
        <v>bam3_1</v>
      </c>
      <c r="D96" s="5">
        <v>325288000</v>
      </c>
      <c r="E96" s="34">
        <v>2.56515E-11</v>
      </c>
    </row>
    <row r="97" spans="1:5" x14ac:dyDescent="0.2">
      <c r="A97" s="5" t="s">
        <v>3</v>
      </c>
      <c r="B97" s="5">
        <v>1</v>
      </c>
      <c r="C97" s="5" t="str">
        <f t="shared" si="1"/>
        <v>bam3_1</v>
      </c>
      <c r="D97" s="5">
        <v>926365000</v>
      </c>
      <c r="E97" s="34">
        <v>2.0199199999999999E-11</v>
      </c>
    </row>
    <row r="98" spans="1:5" x14ac:dyDescent="0.2">
      <c r="A98" s="5" t="s">
        <v>3</v>
      </c>
      <c r="B98" s="5">
        <v>1</v>
      </c>
      <c r="C98" s="5" t="str">
        <f t="shared" si="1"/>
        <v>bam3_1</v>
      </c>
      <c r="D98" s="5">
        <v>926368000</v>
      </c>
      <c r="E98" s="34">
        <v>2.56538E-11</v>
      </c>
    </row>
    <row r="99" spans="1:5" x14ac:dyDescent="0.2">
      <c r="A99" s="5" t="s">
        <v>3</v>
      </c>
      <c r="B99" s="5">
        <v>1</v>
      </c>
      <c r="C99" s="5" t="str">
        <f t="shared" si="1"/>
        <v>bam3_1</v>
      </c>
      <c r="D99" s="5">
        <v>926368000</v>
      </c>
      <c r="E99" s="34">
        <v>2.0128000000000001E-11</v>
      </c>
    </row>
    <row r="100" spans="1:5" x14ac:dyDescent="0.2">
      <c r="A100" s="5" t="s">
        <v>3</v>
      </c>
      <c r="B100" s="5">
        <v>1</v>
      </c>
      <c r="C100" s="5" t="str">
        <f t="shared" si="1"/>
        <v>bam3_1</v>
      </c>
      <c r="D100" s="5">
        <v>926368000</v>
      </c>
      <c r="E100" s="34">
        <v>2.56716E-11</v>
      </c>
    </row>
    <row r="101" spans="1:5" x14ac:dyDescent="0.2">
      <c r="A101" s="5" t="s">
        <v>3</v>
      </c>
      <c r="B101" s="5">
        <v>1</v>
      </c>
      <c r="C101" s="5" t="str">
        <f t="shared" si="1"/>
        <v>bam3_1</v>
      </c>
      <c r="D101" s="5">
        <v>926368000</v>
      </c>
      <c r="E101" s="34">
        <v>2.4451299999999999E-14</v>
      </c>
    </row>
    <row r="102" spans="1:5" x14ac:dyDescent="0.2">
      <c r="A102" s="5" t="s">
        <v>3</v>
      </c>
      <c r="B102" s="5">
        <v>1</v>
      </c>
      <c r="C102" s="5" t="str">
        <f t="shared" si="1"/>
        <v>bam3_1</v>
      </c>
      <c r="D102" s="5">
        <v>926368000</v>
      </c>
      <c r="E102" s="34">
        <v>2.0122800000000001E-11</v>
      </c>
    </row>
    <row r="103" spans="1:5" x14ac:dyDescent="0.2">
      <c r="A103" s="5" t="s">
        <v>3</v>
      </c>
      <c r="B103" s="5">
        <v>1</v>
      </c>
      <c r="C103" s="5" t="str">
        <f t="shared" si="1"/>
        <v>bam3_1</v>
      </c>
      <c r="D103" s="5">
        <v>926367000</v>
      </c>
      <c r="E103" s="34">
        <v>2.5714E-11</v>
      </c>
    </row>
    <row r="104" spans="1:5" x14ac:dyDescent="0.2">
      <c r="A104" s="5" t="s">
        <v>3</v>
      </c>
      <c r="B104" s="5">
        <v>1</v>
      </c>
      <c r="C104" s="5" t="str">
        <f t="shared" si="1"/>
        <v>bam3_1</v>
      </c>
      <c r="D104" s="5">
        <v>926368000</v>
      </c>
      <c r="E104" s="34">
        <v>5.8138000000000001E-11</v>
      </c>
    </row>
    <row r="105" spans="1:5" x14ac:dyDescent="0.2">
      <c r="A105" s="5" t="s">
        <v>3</v>
      </c>
      <c r="B105" s="5">
        <v>1</v>
      </c>
      <c r="C105" s="5" t="str">
        <f t="shared" si="1"/>
        <v>bam3_1</v>
      </c>
      <c r="D105" s="5">
        <v>926364000</v>
      </c>
      <c r="E105" s="34">
        <v>2.5664999999999999E-11</v>
      </c>
    </row>
    <row r="106" spans="1:5" x14ac:dyDescent="0.2">
      <c r="A106" s="5" t="s">
        <v>3</v>
      </c>
      <c r="B106" s="5">
        <v>1</v>
      </c>
      <c r="C106" s="5" t="str">
        <f t="shared" si="1"/>
        <v>bam3_1</v>
      </c>
      <c r="D106" s="5">
        <v>926367000</v>
      </c>
      <c r="E106" s="34">
        <v>3.01428E-11</v>
      </c>
    </row>
    <row r="107" spans="1:5" x14ac:dyDescent="0.2">
      <c r="A107" s="5" t="s">
        <v>3</v>
      </c>
      <c r="B107" s="5">
        <v>1</v>
      </c>
      <c r="C107" s="5" t="str">
        <f t="shared" si="1"/>
        <v>bam3_1</v>
      </c>
      <c r="D107" s="5">
        <v>926359000</v>
      </c>
      <c r="E107" s="34">
        <v>3.49885E-11</v>
      </c>
    </row>
    <row r="108" spans="1:5" x14ac:dyDescent="0.2">
      <c r="A108" s="5" t="s">
        <v>3</v>
      </c>
      <c r="B108" s="5">
        <v>3</v>
      </c>
      <c r="C108" s="5" t="str">
        <f t="shared" si="1"/>
        <v>bam3_3</v>
      </c>
      <c r="D108" s="5">
        <v>7353020</v>
      </c>
      <c r="E108" s="34">
        <v>6.1595299999999997E-12</v>
      </c>
    </row>
    <row r="109" spans="1:5" x14ac:dyDescent="0.2">
      <c r="A109" s="5" t="s">
        <v>3</v>
      </c>
      <c r="B109" s="5">
        <v>3</v>
      </c>
      <c r="C109" s="5" t="str">
        <f t="shared" si="1"/>
        <v>bam3_3</v>
      </c>
      <c r="D109" s="5">
        <v>7109060</v>
      </c>
      <c r="E109" s="34">
        <v>5.9457500000000002E-12</v>
      </c>
    </row>
    <row r="110" spans="1:5" x14ac:dyDescent="0.2">
      <c r="A110" s="5" t="s">
        <v>3</v>
      </c>
      <c r="B110" s="5">
        <v>3</v>
      </c>
      <c r="C110" s="5" t="str">
        <f t="shared" si="1"/>
        <v>bam3_3</v>
      </c>
      <c r="D110" s="5">
        <v>7353020</v>
      </c>
      <c r="E110" s="34">
        <v>1.0183700000000001E-11</v>
      </c>
    </row>
    <row r="111" spans="1:5" x14ac:dyDescent="0.2">
      <c r="A111" s="5" t="s">
        <v>3</v>
      </c>
      <c r="B111" s="5">
        <v>3</v>
      </c>
      <c r="C111" s="5" t="str">
        <f t="shared" si="1"/>
        <v>bam3_3</v>
      </c>
      <c r="D111" s="5">
        <v>7353020</v>
      </c>
      <c r="E111" s="34">
        <v>6.7221299999999998E-12</v>
      </c>
    </row>
    <row r="112" spans="1:5" x14ac:dyDescent="0.2">
      <c r="A112" s="5" t="s">
        <v>3</v>
      </c>
      <c r="B112" s="5">
        <v>3</v>
      </c>
      <c r="C112" s="5" t="str">
        <f t="shared" si="1"/>
        <v>bam3_3</v>
      </c>
      <c r="D112" s="5">
        <v>7353010</v>
      </c>
      <c r="E112" s="34">
        <v>8.1417199999999998E-12</v>
      </c>
    </row>
    <row r="113" spans="1:5" x14ac:dyDescent="0.2">
      <c r="A113" s="5" t="s">
        <v>3</v>
      </c>
      <c r="B113" s="5">
        <v>3</v>
      </c>
      <c r="C113" s="5" t="str">
        <f t="shared" si="1"/>
        <v>bam3_3</v>
      </c>
      <c r="D113" s="5">
        <v>7353020</v>
      </c>
      <c r="E113" s="34">
        <v>7.6677100000000007E-12</v>
      </c>
    </row>
    <row r="114" spans="1:5" x14ac:dyDescent="0.2">
      <c r="A114" s="5" t="s">
        <v>3</v>
      </c>
      <c r="B114" s="5">
        <v>3</v>
      </c>
      <c r="C114" s="5" t="str">
        <f t="shared" si="1"/>
        <v>bam3_3</v>
      </c>
      <c r="D114" s="5">
        <v>7353020</v>
      </c>
      <c r="E114" s="34">
        <v>6.2080600000000001E-12</v>
      </c>
    </row>
    <row r="115" spans="1:5" x14ac:dyDescent="0.2">
      <c r="A115" s="5" t="s">
        <v>3</v>
      </c>
      <c r="B115" s="5">
        <v>3</v>
      </c>
      <c r="C115" s="5" t="str">
        <f t="shared" si="1"/>
        <v>bam3_3</v>
      </c>
      <c r="D115" s="5">
        <v>7353000</v>
      </c>
      <c r="E115" s="34">
        <v>5.8582399999999999E-12</v>
      </c>
    </row>
    <row r="116" spans="1:5" x14ac:dyDescent="0.2">
      <c r="A116" s="5" t="s">
        <v>3</v>
      </c>
      <c r="B116" s="5">
        <v>3</v>
      </c>
      <c r="C116" s="5" t="str">
        <f t="shared" si="1"/>
        <v>bam3_3</v>
      </c>
      <c r="D116" s="5">
        <v>7353030</v>
      </c>
      <c r="E116" s="34">
        <v>7.05971E-12</v>
      </c>
    </row>
    <row r="117" spans="1:5" x14ac:dyDescent="0.2">
      <c r="A117" s="5" t="s">
        <v>3</v>
      </c>
      <c r="B117" s="5">
        <v>3</v>
      </c>
      <c r="C117" s="5" t="str">
        <f t="shared" si="1"/>
        <v>bam3_3</v>
      </c>
      <c r="D117" s="5">
        <v>7353020</v>
      </c>
      <c r="E117" s="34">
        <v>8.4667599999999998E-12</v>
      </c>
    </row>
    <row r="118" spans="1:5" x14ac:dyDescent="0.2">
      <c r="A118" s="5" t="s">
        <v>3</v>
      </c>
      <c r="B118" s="5">
        <v>3</v>
      </c>
      <c r="C118" s="5" t="str">
        <f t="shared" si="1"/>
        <v>bam3_3</v>
      </c>
      <c r="D118" s="5">
        <v>7353010</v>
      </c>
      <c r="E118" s="34">
        <v>5.7380800000000001E-12</v>
      </c>
    </row>
    <row r="119" spans="1:5" x14ac:dyDescent="0.2">
      <c r="A119" s="5" t="s">
        <v>3</v>
      </c>
      <c r="B119" s="5">
        <v>3</v>
      </c>
      <c r="C119" s="5" t="str">
        <f t="shared" si="1"/>
        <v>bam3_3</v>
      </c>
      <c r="D119" s="5">
        <v>7353030</v>
      </c>
      <c r="E119" s="34">
        <v>2.5347100000000001E-11</v>
      </c>
    </row>
    <row r="120" spans="1:5" x14ac:dyDescent="0.2">
      <c r="A120" s="5" t="s">
        <v>3</v>
      </c>
      <c r="B120" s="5">
        <v>3</v>
      </c>
      <c r="C120" s="5" t="str">
        <f t="shared" si="1"/>
        <v>bam3_3</v>
      </c>
      <c r="D120" s="5">
        <v>7353010</v>
      </c>
      <c r="E120" s="34">
        <v>1.13653E-11</v>
      </c>
    </row>
    <row r="121" spans="1:5" x14ac:dyDescent="0.2">
      <c r="A121" s="5" t="s">
        <v>3</v>
      </c>
      <c r="B121" s="5">
        <v>3</v>
      </c>
      <c r="C121" s="5" t="str">
        <f t="shared" si="1"/>
        <v>bam3_3</v>
      </c>
      <c r="D121" s="5">
        <v>7353010</v>
      </c>
      <c r="E121" s="34">
        <v>1.4396900000000001E-6</v>
      </c>
    </row>
    <row r="122" spans="1:5" x14ac:dyDescent="0.2">
      <c r="A122" s="5" t="s">
        <v>3</v>
      </c>
      <c r="B122" s="5">
        <v>3</v>
      </c>
      <c r="C122" s="5" t="str">
        <f t="shared" si="1"/>
        <v>bam3_3</v>
      </c>
      <c r="D122" s="5">
        <v>7353010</v>
      </c>
      <c r="E122" s="34">
        <v>6.1597000000000001E-12</v>
      </c>
    </row>
    <row r="123" spans="1:5" x14ac:dyDescent="0.2">
      <c r="A123" s="5" t="s">
        <v>3</v>
      </c>
      <c r="B123" s="5">
        <v>7</v>
      </c>
      <c r="C123" s="5" t="str">
        <f t="shared" si="1"/>
        <v>bam3_7</v>
      </c>
      <c r="D123" s="5">
        <v>4.5503500000000002E-10</v>
      </c>
      <c r="E123" s="34">
        <v>3.2412100000000002E-10</v>
      </c>
    </row>
    <row r="124" spans="1:5" x14ac:dyDescent="0.2">
      <c r="A124" s="5" t="s">
        <v>3</v>
      </c>
      <c r="B124" s="5">
        <v>7</v>
      </c>
      <c r="C124" s="5" t="str">
        <f t="shared" si="1"/>
        <v>bam3_7</v>
      </c>
      <c r="D124" s="5">
        <v>5.0490600000000003E-10</v>
      </c>
      <c r="E124" s="34">
        <v>2.6933499999999998E-10</v>
      </c>
    </row>
    <row r="125" spans="1:5" x14ac:dyDescent="0.2">
      <c r="A125" s="5" t="s">
        <v>3</v>
      </c>
      <c r="B125" s="5">
        <v>7</v>
      </c>
      <c r="C125" s="5" t="str">
        <f t="shared" si="1"/>
        <v>bam3_7</v>
      </c>
      <c r="D125" s="5">
        <v>4.5641799999999999E-10</v>
      </c>
      <c r="E125" s="34">
        <v>3.24221E-10</v>
      </c>
    </row>
    <row r="126" spans="1:5" x14ac:dyDescent="0.2">
      <c r="A126" s="5" t="s">
        <v>3</v>
      </c>
      <c r="B126" s="5">
        <v>7</v>
      </c>
      <c r="C126" s="5" t="str">
        <f t="shared" si="1"/>
        <v>bam3_7</v>
      </c>
      <c r="D126" s="5">
        <v>8.6651800000000006E-14</v>
      </c>
      <c r="E126" s="34">
        <v>3.2495700000000001E-10</v>
      </c>
    </row>
    <row r="127" spans="1:5" x14ac:dyDescent="0.2">
      <c r="A127" s="5" t="s">
        <v>3</v>
      </c>
      <c r="B127" s="5">
        <v>7</v>
      </c>
      <c r="C127" s="5" t="str">
        <f t="shared" si="1"/>
        <v>bam3_7</v>
      </c>
      <c r="D127" s="5">
        <v>5.19534E-10</v>
      </c>
      <c r="E127" s="34">
        <v>3.2481900000000001E-10</v>
      </c>
    </row>
    <row r="128" spans="1:5" x14ac:dyDescent="0.2">
      <c r="A128" s="5" t="s">
        <v>3</v>
      </c>
      <c r="B128" s="5">
        <v>7</v>
      </c>
      <c r="C128" s="5" t="str">
        <f t="shared" si="1"/>
        <v>bam3_7</v>
      </c>
      <c r="D128" s="5">
        <v>4.5703400000000001E-10</v>
      </c>
      <c r="E128" s="34">
        <v>3.5042399999999999E-18</v>
      </c>
    </row>
    <row r="129" spans="1:5" x14ac:dyDescent="0.2">
      <c r="A129" s="5" t="s">
        <v>3</v>
      </c>
      <c r="B129" s="5">
        <v>7</v>
      </c>
      <c r="C129" s="5" t="str">
        <f t="shared" si="1"/>
        <v>bam3_7</v>
      </c>
      <c r="D129" s="5">
        <v>1.6130199999999999E-11</v>
      </c>
      <c r="E129" s="34">
        <v>3.2395E-10</v>
      </c>
    </row>
    <row r="130" spans="1:5" x14ac:dyDescent="0.2">
      <c r="A130" s="5" t="s">
        <v>3</v>
      </c>
      <c r="B130" s="5">
        <v>7</v>
      </c>
      <c r="C130" s="5" t="str">
        <f t="shared" si="1"/>
        <v>bam3_7</v>
      </c>
      <c r="D130" s="5">
        <v>1.6294700000000002E-8</v>
      </c>
      <c r="E130" s="34">
        <v>2.6953300000000002E-10</v>
      </c>
    </row>
    <row r="131" spans="1:5" x14ac:dyDescent="0.2">
      <c r="A131" s="5" t="s">
        <v>3</v>
      </c>
      <c r="B131" s="5">
        <v>7</v>
      </c>
      <c r="C131" s="5" t="str">
        <f t="shared" ref="C131:C194" si="2">A131&amp;"_"&amp;B131</f>
        <v>bam3_7</v>
      </c>
      <c r="D131" s="5">
        <v>1.62131E-8</v>
      </c>
      <c r="E131" s="34">
        <v>2.7260799999999999E-10</v>
      </c>
    </row>
    <row r="132" spans="1:5" x14ac:dyDescent="0.2">
      <c r="A132" s="5" t="s">
        <v>3</v>
      </c>
      <c r="B132" s="5">
        <v>7</v>
      </c>
      <c r="C132" s="5" t="str">
        <f t="shared" si="2"/>
        <v>bam3_7</v>
      </c>
      <c r="D132" s="5">
        <v>1.9551100000000001E-11</v>
      </c>
      <c r="E132" s="34">
        <v>2.69349E-10</v>
      </c>
    </row>
    <row r="133" spans="1:5" x14ac:dyDescent="0.2">
      <c r="A133" s="5" t="s">
        <v>3</v>
      </c>
      <c r="B133" s="5">
        <v>7</v>
      </c>
      <c r="C133" s="5" t="str">
        <f t="shared" si="2"/>
        <v>bam3_7</v>
      </c>
      <c r="D133" s="5">
        <v>4.5507399999999999E-10</v>
      </c>
      <c r="E133" s="34">
        <v>3.2435000000000002E-10</v>
      </c>
    </row>
    <row r="134" spans="1:5" x14ac:dyDescent="0.2">
      <c r="A134" s="5" t="s">
        <v>3</v>
      </c>
      <c r="B134" s="5">
        <v>7</v>
      </c>
      <c r="C134" s="5" t="str">
        <f t="shared" si="2"/>
        <v>bam3_7</v>
      </c>
      <c r="D134" s="5">
        <v>1.2110100000000001E-18</v>
      </c>
      <c r="E134" s="34">
        <v>3.2424000000000001E-10</v>
      </c>
    </row>
    <row r="135" spans="1:5" x14ac:dyDescent="0.2">
      <c r="A135" s="5" t="s">
        <v>3</v>
      </c>
      <c r="B135" s="5">
        <v>7</v>
      </c>
      <c r="C135" s="5" t="str">
        <f t="shared" si="2"/>
        <v>bam3_7</v>
      </c>
      <c r="D135" s="5">
        <v>4.8447600000000003E-10</v>
      </c>
      <c r="E135" s="34">
        <v>3.2484599999999999E-10</v>
      </c>
    </row>
    <row r="136" spans="1:5" x14ac:dyDescent="0.2">
      <c r="A136" s="5" t="s">
        <v>3</v>
      </c>
      <c r="B136" s="5">
        <v>7</v>
      </c>
      <c r="C136" s="5" t="str">
        <f t="shared" si="2"/>
        <v>bam3_7</v>
      </c>
      <c r="D136" s="5">
        <v>4.8972900000000002E-10</v>
      </c>
      <c r="E136" s="34">
        <v>3.2567400000000001E-10</v>
      </c>
    </row>
    <row r="137" spans="1:5" x14ac:dyDescent="0.2">
      <c r="A137" s="5" t="s">
        <v>3</v>
      </c>
      <c r="B137" s="5">
        <v>7</v>
      </c>
      <c r="C137" s="5" t="str">
        <f t="shared" si="2"/>
        <v>bam3_7</v>
      </c>
      <c r="D137" s="5">
        <v>6.4575700000000003E-10</v>
      </c>
      <c r="E137" s="34">
        <v>2.6944100000000001E-10</v>
      </c>
    </row>
    <row r="138" spans="1:5" x14ac:dyDescent="0.2">
      <c r="A138" s="5" t="s">
        <v>3</v>
      </c>
      <c r="B138" s="5">
        <v>14</v>
      </c>
      <c r="C138" s="5" t="str">
        <f t="shared" si="2"/>
        <v>bam3_14</v>
      </c>
      <c r="D138" s="5">
        <v>6.5801999999999997E-10</v>
      </c>
      <c r="E138" s="34">
        <v>6.1738700000000002E-12</v>
      </c>
    </row>
    <row r="139" spans="1:5" x14ac:dyDescent="0.2">
      <c r="A139" s="5" t="s">
        <v>3</v>
      </c>
      <c r="B139" s="5">
        <v>14</v>
      </c>
      <c r="C139" s="5" t="str">
        <f t="shared" si="2"/>
        <v>bam3_14</v>
      </c>
      <c r="D139" s="5">
        <v>1.15819E-10</v>
      </c>
      <c r="E139" s="34">
        <v>6.2657400000000003E-12</v>
      </c>
    </row>
    <row r="140" spans="1:5" x14ac:dyDescent="0.2">
      <c r="A140" s="5" t="s">
        <v>3</v>
      </c>
      <c r="B140" s="5">
        <v>14</v>
      </c>
      <c r="C140" s="5" t="str">
        <f t="shared" si="2"/>
        <v>bam3_14</v>
      </c>
      <c r="D140" s="5">
        <v>4.88932E-10</v>
      </c>
      <c r="E140" s="34">
        <v>7.4079100000000005E-12</v>
      </c>
    </row>
    <row r="141" spans="1:5" x14ac:dyDescent="0.2">
      <c r="A141" s="5" t="s">
        <v>3</v>
      </c>
      <c r="B141" s="5">
        <v>14</v>
      </c>
      <c r="C141" s="5" t="str">
        <f t="shared" si="2"/>
        <v>bam3_14</v>
      </c>
      <c r="D141" s="5">
        <v>8.0255899999999996E-10</v>
      </c>
      <c r="E141" s="34">
        <v>8.1169500000000005E-12</v>
      </c>
    </row>
    <row r="142" spans="1:5" x14ac:dyDescent="0.2">
      <c r="A142" s="5" t="s">
        <v>3</v>
      </c>
      <c r="B142" s="5">
        <v>14</v>
      </c>
      <c r="C142" s="5" t="str">
        <f t="shared" si="2"/>
        <v>bam3_14</v>
      </c>
      <c r="D142" s="5">
        <v>1.18813E-10</v>
      </c>
      <c r="E142" s="34">
        <v>3.1832399999999998E-11</v>
      </c>
    </row>
    <row r="143" spans="1:5" x14ac:dyDescent="0.2">
      <c r="A143" s="5" t="s">
        <v>3</v>
      </c>
      <c r="B143" s="5">
        <v>14</v>
      </c>
      <c r="C143" s="5" t="str">
        <f t="shared" si="2"/>
        <v>bam3_14</v>
      </c>
      <c r="D143" s="5">
        <v>4.7841899999999998E-10</v>
      </c>
      <c r="E143" s="34">
        <v>4.1702299999999999E-11</v>
      </c>
    </row>
    <row r="144" spans="1:5" x14ac:dyDescent="0.2">
      <c r="A144" s="5" t="s">
        <v>3</v>
      </c>
      <c r="B144" s="5">
        <v>14</v>
      </c>
      <c r="C144" s="5" t="str">
        <f t="shared" si="2"/>
        <v>bam3_14</v>
      </c>
      <c r="D144" s="5">
        <v>4.4107600000000001E-10</v>
      </c>
      <c r="E144" s="34">
        <v>6.1817400000000003E-12</v>
      </c>
    </row>
    <row r="145" spans="1:5" x14ac:dyDescent="0.2">
      <c r="A145" s="5" t="s">
        <v>3</v>
      </c>
      <c r="B145" s="5">
        <v>14</v>
      </c>
      <c r="C145" s="5" t="str">
        <f t="shared" si="2"/>
        <v>bam3_14</v>
      </c>
      <c r="D145" s="5">
        <v>6.5280900000000004E-10</v>
      </c>
      <c r="E145" s="34">
        <v>6.75122E-12</v>
      </c>
    </row>
    <row r="146" spans="1:5" x14ac:dyDescent="0.2">
      <c r="A146" s="5" t="s">
        <v>3</v>
      </c>
      <c r="B146" s="5">
        <v>14</v>
      </c>
      <c r="C146" s="5" t="str">
        <f t="shared" si="2"/>
        <v>bam3_14</v>
      </c>
      <c r="D146" s="5">
        <v>1.14444E-9</v>
      </c>
      <c r="E146" s="34">
        <v>7.55455E-11</v>
      </c>
    </row>
    <row r="147" spans="1:5" x14ac:dyDescent="0.2">
      <c r="A147" s="5" t="s">
        <v>3</v>
      </c>
      <c r="B147" s="5">
        <v>14</v>
      </c>
      <c r="C147" s="5" t="str">
        <f t="shared" si="2"/>
        <v>bam3_14</v>
      </c>
      <c r="D147" s="5">
        <v>4.0771599999999998E-10</v>
      </c>
      <c r="E147" s="34">
        <v>6.1676799999999998E-12</v>
      </c>
    </row>
    <row r="148" spans="1:5" x14ac:dyDescent="0.2">
      <c r="A148" s="5" t="s">
        <v>3</v>
      </c>
      <c r="B148" s="5">
        <v>14</v>
      </c>
      <c r="C148" s="5" t="str">
        <f t="shared" si="2"/>
        <v>bam3_14</v>
      </c>
      <c r="D148" s="5">
        <v>4.0424599999999999E-10</v>
      </c>
      <c r="E148" s="34">
        <v>6.1720399999999996E-12</v>
      </c>
    </row>
    <row r="149" spans="1:5" x14ac:dyDescent="0.2">
      <c r="A149" s="5" t="s">
        <v>3</v>
      </c>
      <c r="B149" s="5">
        <v>14</v>
      </c>
      <c r="C149" s="5" t="str">
        <f t="shared" si="2"/>
        <v>bam3_14</v>
      </c>
      <c r="D149" s="5">
        <v>9.631589999999999E-10</v>
      </c>
      <c r="E149" s="34">
        <v>6.8023500000000004E-12</v>
      </c>
    </row>
    <row r="150" spans="1:5" x14ac:dyDescent="0.2">
      <c r="A150" s="5" t="s">
        <v>3</v>
      </c>
      <c r="B150" s="5">
        <v>14</v>
      </c>
      <c r="C150" s="5" t="str">
        <f t="shared" si="2"/>
        <v>bam3_14</v>
      </c>
      <c r="D150" s="5">
        <v>4.0453800000000001E-10</v>
      </c>
      <c r="E150" s="34">
        <v>4.11909E-12</v>
      </c>
    </row>
    <row r="151" spans="1:5" x14ac:dyDescent="0.2">
      <c r="A151" s="5" t="s">
        <v>3</v>
      </c>
      <c r="B151" s="5">
        <v>14</v>
      </c>
      <c r="C151" s="5" t="str">
        <f t="shared" si="2"/>
        <v>bam3_14</v>
      </c>
      <c r="D151" s="5">
        <v>4.9761500000000004E-10</v>
      </c>
      <c r="E151" s="34">
        <v>6.5173200000000003E-12</v>
      </c>
    </row>
    <row r="152" spans="1:5" x14ac:dyDescent="0.2">
      <c r="A152" s="5" t="s">
        <v>3</v>
      </c>
      <c r="B152" s="5">
        <v>14</v>
      </c>
      <c r="C152" s="5" t="str">
        <f t="shared" si="2"/>
        <v>bam3_14</v>
      </c>
      <c r="D152" s="5">
        <v>5.14785E-10</v>
      </c>
      <c r="E152" s="34">
        <v>6.1889499999999998E-12</v>
      </c>
    </row>
    <row r="153" spans="1:5" x14ac:dyDescent="0.2">
      <c r="A153" s="5" t="s">
        <v>4</v>
      </c>
      <c r="B153" s="5">
        <v>0</v>
      </c>
      <c r="C153" s="5" t="str">
        <f t="shared" si="2"/>
        <v>chs_0</v>
      </c>
      <c r="D153" s="5">
        <v>3.0070900000000002E-4</v>
      </c>
      <c r="E153" s="34">
        <v>1.69263E-12</v>
      </c>
    </row>
    <row r="154" spans="1:5" x14ac:dyDescent="0.2">
      <c r="A154" s="5" t="s">
        <v>4</v>
      </c>
      <c r="B154" s="5">
        <v>0</v>
      </c>
      <c r="C154" s="5" t="str">
        <f t="shared" si="2"/>
        <v>chs_0</v>
      </c>
      <c r="D154" s="5">
        <v>4.0400899999999999E-13</v>
      </c>
      <c r="E154" s="34">
        <v>5.4085599999999997E-12</v>
      </c>
    </row>
    <row r="155" spans="1:5" x14ac:dyDescent="0.2">
      <c r="A155" s="5" t="s">
        <v>4</v>
      </c>
      <c r="B155" s="5">
        <v>0</v>
      </c>
      <c r="C155" s="5" t="str">
        <f t="shared" si="2"/>
        <v>chs_0</v>
      </c>
      <c r="D155" s="5">
        <v>6.0044199999999996E-13</v>
      </c>
      <c r="E155" s="34">
        <v>7.9223099999999999E-15</v>
      </c>
    </row>
    <row r="156" spans="1:5" x14ac:dyDescent="0.2">
      <c r="A156" s="5" t="s">
        <v>4</v>
      </c>
      <c r="B156" s="5">
        <v>0</v>
      </c>
      <c r="C156" s="5" t="str">
        <f t="shared" si="2"/>
        <v>chs_0</v>
      </c>
      <c r="D156" s="5">
        <v>4.0850299999999999E-2</v>
      </c>
      <c r="E156" s="34">
        <v>2.9087300000000002E-18</v>
      </c>
    </row>
    <row r="157" spans="1:5" x14ac:dyDescent="0.2">
      <c r="A157" s="5" t="s">
        <v>4</v>
      </c>
      <c r="B157" s="5">
        <v>0</v>
      </c>
      <c r="C157" s="5" t="str">
        <f t="shared" si="2"/>
        <v>chs_0</v>
      </c>
      <c r="D157" s="5">
        <v>1.5578700000000001E-16</v>
      </c>
      <c r="E157" s="34">
        <v>1.5857100000000001E-9</v>
      </c>
    </row>
    <row r="158" spans="1:5" x14ac:dyDescent="0.2">
      <c r="A158" s="5" t="s">
        <v>4</v>
      </c>
      <c r="B158" s="5">
        <v>0</v>
      </c>
      <c r="C158" s="5" t="str">
        <f t="shared" si="2"/>
        <v>chs_0</v>
      </c>
      <c r="D158" s="5">
        <v>1.55432E-12</v>
      </c>
      <c r="E158" s="34">
        <v>8.4987899999999996E-10</v>
      </c>
    </row>
    <row r="159" spans="1:5" x14ac:dyDescent="0.2">
      <c r="A159" s="5" t="s">
        <v>4</v>
      </c>
      <c r="B159" s="5">
        <v>0</v>
      </c>
      <c r="C159" s="5" t="str">
        <f t="shared" si="2"/>
        <v>chs_0</v>
      </c>
      <c r="D159" s="5">
        <v>8.1380499999999998E-13</v>
      </c>
      <c r="E159" s="34">
        <v>2.5033799999999999E-11</v>
      </c>
    </row>
    <row r="160" spans="1:5" x14ac:dyDescent="0.2">
      <c r="A160" s="5" t="s">
        <v>4</v>
      </c>
      <c r="B160" s="5">
        <v>0</v>
      </c>
      <c r="C160" s="5" t="str">
        <f t="shared" si="2"/>
        <v>chs_0</v>
      </c>
      <c r="D160" s="5">
        <v>2.11519E-18</v>
      </c>
      <c r="E160" s="5">
        <v>1.6902499999999999E-3</v>
      </c>
    </row>
    <row r="161" spans="1:5" x14ac:dyDescent="0.2">
      <c r="A161" s="5" t="s">
        <v>4</v>
      </c>
      <c r="B161" s="5">
        <v>0</v>
      </c>
      <c r="C161" s="5" t="str">
        <f t="shared" si="2"/>
        <v>chs_0</v>
      </c>
      <c r="D161" s="5">
        <v>2.1068200000000001E-14</v>
      </c>
      <c r="E161" s="34">
        <v>1.4236199999999999E-12</v>
      </c>
    </row>
    <row r="162" spans="1:5" x14ac:dyDescent="0.2">
      <c r="A162" s="5" t="s">
        <v>4</v>
      </c>
      <c r="B162" s="5">
        <v>0</v>
      </c>
      <c r="C162" s="5" t="str">
        <f t="shared" si="2"/>
        <v>chs_0</v>
      </c>
      <c r="D162" s="5">
        <v>2.2985900000000001E-11</v>
      </c>
      <c r="E162" s="34">
        <v>4.5533300000000002E-14</v>
      </c>
    </row>
    <row r="163" spans="1:5" x14ac:dyDescent="0.2">
      <c r="A163" s="5" t="s">
        <v>4</v>
      </c>
      <c r="B163" s="5">
        <v>0</v>
      </c>
      <c r="C163" s="5" t="str">
        <f t="shared" si="2"/>
        <v>chs_0</v>
      </c>
      <c r="D163" s="5">
        <v>0.159217</v>
      </c>
      <c r="E163" s="34">
        <v>3.9349200000000004E-12</v>
      </c>
    </row>
    <row r="164" spans="1:5" x14ac:dyDescent="0.2">
      <c r="A164" s="5" t="s">
        <v>4</v>
      </c>
      <c r="B164" s="5">
        <v>0</v>
      </c>
      <c r="C164" s="5" t="str">
        <f t="shared" si="2"/>
        <v>chs_0</v>
      </c>
      <c r="D164" s="5">
        <v>5.5368700000000002E-13</v>
      </c>
      <c r="E164" s="34">
        <v>2.1688999999999999E-4</v>
      </c>
    </row>
    <row r="165" spans="1:5" x14ac:dyDescent="0.2">
      <c r="A165" s="5" t="s">
        <v>4</v>
      </c>
      <c r="B165" s="5">
        <v>0</v>
      </c>
      <c r="C165" s="5" t="str">
        <f t="shared" si="2"/>
        <v>chs_0</v>
      </c>
      <c r="D165" s="5">
        <v>1.46525E-13</v>
      </c>
      <c r="E165" s="34">
        <v>5.0186099999999997E-15</v>
      </c>
    </row>
    <row r="166" spans="1:5" x14ac:dyDescent="0.2">
      <c r="A166" s="5" t="s">
        <v>4</v>
      </c>
      <c r="B166" s="5">
        <v>0</v>
      </c>
      <c r="C166" s="5" t="str">
        <f t="shared" si="2"/>
        <v>chs_0</v>
      </c>
      <c r="D166" s="5">
        <v>3.3482200000000002E-17</v>
      </c>
      <c r="E166" s="34">
        <v>1.8970599999999999E-7</v>
      </c>
    </row>
    <row r="167" spans="1:5" x14ac:dyDescent="0.2">
      <c r="A167" s="5" t="s">
        <v>4</v>
      </c>
      <c r="B167" s="5">
        <v>0</v>
      </c>
      <c r="C167" s="5" t="str">
        <f t="shared" si="2"/>
        <v>chs_0</v>
      </c>
      <c r="D167" s="5">
        <v>3.1351199999999999E-13</v>
      </c>
      <c r="E167" s="34">
        <v>1.9440899999999999E-14</v>
      </c>
    </row>
    <row r="168" spans="1:5" x14ac:dyDescent="0.2">
      <c r="A168" s="5" t="s">
        <v>4</v>
      </c>
      <c r="B168" s="5">
        <v>1</v>
      </c>
      <c r="C168" s="5" t="str">
        <f t="shared" si="2"/>
        <v>chs_1</v>
      </c>
      <c r="D168" s="5">
        <v>158916000</v>
      </c>
      <c r="E168" s="34">
        <v>3.2755299999999999E-12</v>
      </c>
    </row>
    <row r="169" spans="1:5" x14ac:dyDescent="0.2">
      <c r="A169" s="5" t="s">
        <v>4</v>
      </c>
      <c r="B169" s="5">
        <v>1</v>
      </c>
      <c r="C169" s="5" t="str">
        <f t="shared" si="2"/>
        <v>chs_1</v>
      </c>
      <c r="D169" s="5">
        <v>158917000</v>
      </c>
      <c r="E169" s="34">
        <v>6.88241E-12</v>
      </c>
    </row>
    <row r="170" spans="1:5" x14ac:dyDescent="0.2">
      <c r="A170" s="5" t="s">
        <v>4</v>
      </c>
      <c r="B170" s="5">
        <v>1</v>
      </c>
      <c r="C170" s="5" t="str">
        <f t="shared" si="2"/>
        <v>chs_1</v>
      </c>
      <c r="D170" s="5">
        <v>158917000</v>
      </c>
      <c r="E170" s="34">
        <v>5.7352500000000003E-11</v>
      </c>
    </row>
    <row r="171" spans="1:5" x14ac:dyDescent="0.2">
      <c r="A171" s="5" t="s">
        <v>4</v>
      </c>
      <c r="B171" s="5">
        <v>1</v>
      </c>
      <c r="C171" s="5" t="str">
        <f t="shared" si="2"/>
        <v>chs_1</v>
      </c>
      <c r="D171" s="5">
        <v>158917000</v>
      </c>
      <c r="E171" s="34">
        <v>4.0141300000000004E-12</v>
      </c>
    </row>
    <row r="172" spans="1:5" x14ac:dyDescent="0.2">
      <c r="A172" s="5" t="s">
        <v>4</v>
      </c>
      <c r="B172" s="5">
        <v>1</v>
      </c>
      <c r="C172" s="5" t="str">
        <f t="shared" si="2"/>
        <v>chs_1</v>
      </c>
      <c r="D172" s="5">
        <v>158917000</v>
      </c>
      <c r="E172" s="34">
        <v>4.6658099999999999E-11</v>
      </c>
    </row>
    <row r="173" spans="1:5" x14ac:dyDescent="0.2">
      <c r="A173" s="5" t="s">
        <v>4</v>
      </c>
      <c r="B173" s="5">
        <v>1</v>
      </c>
      <c r="C173" s="5" t="str">
        <f t="shared" si="2"/>
        <v>chs_1</v>
      </c>
      <c r="D173" s="5">
        <v>158916000</v>
      </c>
      <c r="E173" s="34">
        <v>6.3422900000000006E-11</v>
      </c>
    </row>
    <row r="174" spans="1:5" x14ac:dyDescent="0.2">
      <c r="A174" s="5" t="s">
        <v>4</v>
      </c>
      <c r="B174" s="5">
        <v>1</v>
      </c>
      <c r="C174" s="5" t="str">
        <f t="shared" si="2"/>
        <v>chs_1</v>
      </c>
      <c r="D174" s="5">
        <v>158917000</v>
      </c>
      <c r="E174" s="34">
        <v>3.3651200000000001E-12</v>
      </c>
    </row>
    <row r="175" spans="1:5" x14ac:dyDescent="0.2">
      <c r="A175" s="5" t="s">
        <v>4</v>
      </c>
      <c r="B175" s="5">
        <v>1</v>
      </c>
      <c r="C175" s="5" t="str">
        <f t="shared" si="2"/>
        <v>chs_1</v>
      </c>
      <c r="D175" s="5">
        <v>158917000</v>
      </c>
      <c r="E175" s="34">
        <v>1.3537399999999999E-11</v>
      </c>
    </row>
    <row r="176" spans="1:5" x14ac:dyDescent="0.2">
      <c r="A176" s="5" t="s">
        <v>4</v>
      </c>
      <c r="B176" s="5">
        <v>1</v>
      </c>
      <c r="C176" s="5" t="str">
        <f t="shared" si="2"/>
        <v>chs_1</v>
      </c>
      <c r="D176" s="5">
        <v>158917000</v>
      </c>
      <c r="E176" s="34">
        <v>1.1926000000000001E-11</v>
      </c>
    </row>
    <row r="177" spans="1:5" x14ac:dyDescent="0.2">
      <c r="A177" s="5" t="s">
        <v>4</v>
      </c>
      <c r="B177" s="5">
        <v>1</v>
      </c>
      <c r="C177" s="5" t="str">
        <f t="shared" si="2"/>
        <v>chs_1</v>
      </c>
      <c r="D177" s="5">
        <v>158916000</v>
      </c>
      <c r="E177" s="34">
        <v>7.4545700000000006E-12</v>
      </c>
    </row>
    <row r="178" spans="1:5" x14ac:dyDescent="0.2">
      <c r="A178" s="5" t="s">
        <v>4</v>
      </c>
      <c r="B178" s="5">
        <v>1</v>
      </c>
      <c r="C178" s="5" t="str">
        <f t="shared" si="2"/>
        <v>chs_1</v>
      </c>
      <c r="D178" s="5">
        <v>158916000</v>
      </c>
      <c r="E178" s="34">
        <v>3.6509900000000004E-12</v>
      </c>
    </row>
    <row r="179" spans="1:5" x14ac:dyDescent="0.2">
      <c r="A179" s="5" t="s">
        <v>4</v>
      </c>
      <c r="B179" s="5">
        <v>1</v>
      </c>
      <c r="C179" s="5" t="str">
        <f t="shared" si="2"/>
        <v>chs_1</v>
      </c>
      <c r="D179" s="5">
        <v>158916000</v>
      </c>
      <c r="E179" s="34">
        <v>2.1961500000000001E-12</v>
      </c>
    </row>
    <row r="180" spans="1:5" x14ac:dyDescent="0.2">
      <c r="A180" s="5" t="s">
        <v>4</v>
      </c>
      <c r="B180" s="5">
        <v>1</v>
      </c>
      <c r="C180" s="5" t="str">
        <f t="shared" si="2"/>
        <v>chs_1</v>
      </c>
      <c r="D180" s="5">
        <v>158917000</v>
      </c>
      <c r="E180" s="34">
        <v>2.99961E-12</v>
      </c>
    </row>
    <row r="181" spans="1:5" x14ac:dyDescent="0.2">
      <c r="A181" s="5" t="s">
        <v>4</v>
      </c>
      <c r="B181" s="5">
        <v>1</v>
      </c>
      <c r="C181" s="5" t="str">
        <f t="shared" si="2"/>
        <v>chs_1</v>
      </c>
      <c r="D181" s="5">
        <v>158916000</v>
      </c>
      <c r="E181" s="34">
        <v>4.2147300000000002E-10</v>
      </c>
    </row>
    <row r="182" spans="1:5" x14ac:dyDescent="0.2">
      <c r="A182" s="5" t="s">
        <v>4</v>
      </c>
      <c r="B182" s="5">
        <v>1</v>
      </c>
      <c r="C182" s="5" t="str">
        <f t="shared" si="2"/>
        <v>chs_1</v>
      </c>
      <c r="D182" s="5">
        <v>158916000</v>
      </c>
      <c r="E182" s="34">
        <v>3.0116300000000002E-12</v>
      </c>
    </row>
    <row r="183" spans="1:5" x14ac:dyDescent="0.2">
      <c r="A183" s="5" t="s">
        <v>4</v>
      </c>
      <c r="B183" s="5">
        <v>3</v>
      </c>
      <c r="C183" s="5" t="str">
        <f t="shared" si="2"/>
        <v>chs_3</v>
      </c>
      <c r="D183" s="5">
        <v>15411000</v>
      </c>
      <c r="E183" s="34">
        <v>1.14823E-12</v>
      </c>
    </row>
    <row r="184" spans="1:5" x14ac:dyDescent="0.2">
      <c r="A184" s="5" t="s">
        <v>4</v>
      </c>
      <c r="B184" s="5">
        <v>3</v>
      </c>
      <c r="C184" s="5" t="str">
        <f t="shared" si="2"/>
        <v>chs_3</v>
      </c>
      <c r="D184" s="5">
        <v>15411000</v>
      </c>
      <c r="E184" s="34">
        <v>1.02194E-12</v>
      </c>
    </row>
    <row r="185" spans="1:5" x14ac:dyDescent="0.2">
      <c r="A185" s="5" t="s">
        <v>4</v>
      </c>
      <c r="B185" s="5">
        <v>3</v>
      </c>
      <c r="C185" s="5" t="str">
        <f t="shared" si="2"/>
        <v>chs_3</v>
      </c>
      <c r="D185" s="5">
        <v>15411000</v>
      </c>
      <c r="E185" s="34">
        <v>1.0662200000000001E-3</v>
      </c>
    </row>
    <row r="186" spans="1:5" x14ac:dyDescent="0.2">
      <c r="A186" s="5" t="s">
        <v>4</v>
      </c>
      <c r="B186" s="5">
        <v>3</v>
      </c>
      <c r="C186" s="5" t="str">
        <f t="shared" si="2"/>
        <v>chs_3</v>
      </c>
      <c r="D186" s="5">
        <v>15411100</v>
      </c>
      <c r="E186" s="34">
        <v>1.4020899999999999E-12</v>
      </c>
    </row>
    <row r="187" spans="1:5" x14ac:dyDescent="0.2">
      <c r="A187" s="5" t="s">
        <v>4</v>
      </c>
      <c r="B187" s="5">
        <v>3</v>
      </c>
      <c r="C187" s="5" t="str">
        <f t="shared" si="2"/>
        <v>chs_3</v>
      </c>
      <c r="D187" s="5">
        <v>15411000</v>
      </c>
      <c r="E187" s="34">
        <v>1.70725E-12</v>
      </c>
    </row>
    <row r="188" spans="1:5" x14ac:dyDescent="0.2">
      <c r="A188" s="5" t="s">
        <v>4</v>
      </c>
      <c r="B188" s="5">
        <v>3</v>
      </c>
      <c r="C188" s="5" t="str">
        <f t="shared" si="2"/>
        <v>chs_3</v>
      </c>
      <c r="D188" s="5">
        <v>15411100</v>
      </c>
      <c r="E188" s="34">
        <v>4.3325099999999999E-10</v>
      </c>
    </row>
    <row r="189" spans="1:5" x14ac:dyDescent="0.2">
      <c r="A189" s="5" t="s">
        <v>4</v>
      </c>
      <c r="B189" s="5">
        <v>3</v>
      </c>
      <c r="C189" s="5" t="str">
        <f t="shared" si="2"/>
        <v>chs_3</v>
      </c>
      <c r="D189" s="5">
        <v>15411100</v>
      </c>
      <c r="E189" s="34">
        <v>1.6018300000000001E-12</v>
      </c>
    </row>
    <row r="190" spans="1:5" x14ac:dyDescent="0.2">
      <c r="A190" s="5" t="s">
        <v>4</v>
      </c>
      <c r="B190" s="5">
        <v>3</v>
      </c>
      <c r="C190" s="5" t="str">
        <f t="shared" si="2"/>
        <v>chs_3</v>
      </c>
      <c r="D190" s="5">
        <v>15411000</v>
      </c>
      <c r="E190" s="34">
        <v>1.0983700000000001E-12</v>
      </c>
    </row>
    <row r="191" spans="1:5" x14ac:dyDescent="0.2">
      <c r="A191" s="5" t="s">
        <v>4</v>
      </c>
      <c r="B191" s="5">
        <v>3</v>
      </c>
      <c r="C191" s="5" t="str">
        <f t="shared" si="2"/>
        <v>chs_3</v>
      </c>
      <c r="D191" s="5">
        <v>2164680</v>
      </c>
      <c r="E191" s="34">
        <v>9.3478099999999995E-5</v>
      </c>
    </row>
    <row r="192" spans="1:5" x14ac:dyDescent="0.2">
      <c r="A192" s="5" t="s">
        <v>4</v>
      </c>
      <c r="B192" s="5">
        <v>3</v>
      </c>
      <c r="C192" s="5" t="str">
        <f t="shared" si="2"/>
        <v>chs_3</v>
      </c>
      <c r="D192" s="5">
        <v>15411000</v>
      </c>
      <c r="E192" s="34">
        <v>2.9881000000000002E-12</v>
      </c>
    </row>
    <row r="193" spans="1:5" x14ac:dyDescent="0.2">
      <c r="A193" s="5" t="s">
        <v>4</v>
      </c>
      <c r="B193" s="5">
        <v>3</v>
      </c>
      <c r="C193" s="5" t="str">
        <f t="shared" si="2"/>
        <v>chs_3</v>
      </c>
      <c r="D193" s="5">
        <v>15411100</v>
      </c>
      <c r="E193" s="34">
        <v>1.08771E-12</v>
      </c>
    </row>
    <row r="194" spans="1:5" x14ac:dyDescent="0.2">
      <c r="A194" s="5" t="s">
        <v>4</v>
      </c>
      <c r="B194" s="5">
        <v>3</v>
      </c>
      <c r="C194" s="5" t="str">
        <f t="shared" si="2"/>
        <v>chs_3</v>
      </c>
      <c r="D194" s="5">
        <v>15411000</v>
      </c>
      <c r="E194" s="34">
        <v>2.0407500000000002E-12</v>
      </c>
    </row>
    <row r="195" spans="1:5" x14ac:dyDescent="0.2">
      <c r="A195" s="5" t="s">
        <v>4</v>
      </c>
      <c r="B195" s="5">
        <v>3</v>
      </c>
      <c r="C195" s="5" t="str">
        <f t="shared" ref="C195:C258" si="3">A195&amp;"_"&amp;B195</f>
        <v>chs_3</v>
      </c>
      <c r="D195" s="5">
        <v>15411000</v>
      </c>
      <c r="E195" s="34">
        <v>1.1519600000000001E-12</v>
      </c>
    </row>
    <row r="196" spans="1:5" x14ac:dyDescent="0.2">
      <c r="A196" s="5" t="s">
        <v>4</v>
      </c>
      <c r="B196" s="5">
        <v>3</v>
      </c>
      <c r="C196" s="5" t="str">
        <f t="shared" si="3"/>
        <v>chs_3</v>
      </c>
      <c r="D196" s="5">
        <v>2153540</v>
      </c>
      <c r="E196" s="34">
        <v>1.74114E-12</v>
      </c>
    </row>
    <row r="197" spans="1:5" x14ac:dyDescent="0.2">
      <c r="A197" s="5" t="s">
        <v>4</v>
      </c>
      <c r="B197" s="5">
        <v>3</v>
      </c>
      <c r="C197" s="5" t="str">
        <f t="shared" si="3"/>
        <v>chs_3</v>
      </c>
      <c r="D197" s="5">
        <v>15410900</v>
      </c>
      <c r="E197" s="34">
        <v>2.08044E-12</v>
      </c>
    </row>
    <row r="198" spans="1:5" x14ac:dyDescent="0.2">
      <c r="A198" s="5" t="s">
        <v>4</v>
      </c>
      <c r="B198" s="5">
        <v>7</v>
      </c>
      <c r="C198" s="5" t="str">
        <f t="shared" si="3"/>
        <v>chs_7</v>
      </c>
      <c r="D198" s="5">
        <v>27056800</v>
      </c>
      <c r="E198" s="34">
        <v>1.4785999999999999E-10</v>
      </c>
    </row>
    <row r="199" spans="1:5" x14ac:dyDescent="0.2">
      <c r="A199" s="5" t="s">
        <v>4</v>
      </c>
      <c r="B199" s="5">
        <v>7</v>
      </c>
      <c r="C199" s="5" t="str">
        <f t="shared" si="3"/>
        <v>chs_7</v>
      </c>
      <c r="D199" s="5">
        <v>27056800</v>
      </c>
      <c r="E199" s="34">
        <v>1.55211E-3</v>
      </c>
    </row>
    <row r="200" spans="1:5" x14ac:dyDescent="0.2">
      <c r="A200" s="5" t="s">
        <v>4</v>
      </c>
      <c r="B200" s="5">
        <v>7</v>
      </c>
      <c r="C200" s="5" t="str">
        <f t="shared" si="3"/>
        <v>chs_7</v>
      </c>
      <c r="D200" s="5">
        <v>27056900</v>
      </c>
      <c r="E200" s="34">
        <v>4.0399699999999999E-11</v>
      </c>
    </row>
    <row r="201" spans="1:5" x14ac:dyDescent="0.2">
      <c r="A201" s="5" t="s">
        <v>4</v>
      </c>
      <c r="B201" s="5">
        <v>7</v>
      </c>
      <c r="C201" s="5" t="str">
        <f t="shared" si="3"/>
        <v>chs_7</v>
      </c>
      <c r="D201" s="5">
        <v>27056800</v>
      </c>
      <c r="E201" s="34">
        <v>2.8344399999999999E-4</v>
      </c>
    </row>
    <row r="202" spans="1:5" x14ac:dyDescent="0.2">
      <c r="A202" s="5" t="s">
        <v>4</v>
      </c>
      <c r="B202" s="5">
        <v>7</v>
      </c>
      <c r="C202" s="5" t="str">
        <f t="shared" si="3"/>
        <v>chs_7</v>
      </c>
      <c r="D202" s="5">
        <v>18751300</v>
      </c>
      <c r="E202" s="34">
        <v>9.7983499999999995E-5</v>
      </c>
    </row>
    <row r="203" spans="1:5" x14ac:dyDescent="0.2">
      <c r="A203" s="5" t="s">
        <v>4</v>
      </c>
      <c r="B203" s="5">
        <v>7</v>
      </c>
      <c r="C203" s="5" t="str">
        <f t="shared" si="3"/>
        <v>chs_7</v>
      </c>
      <c r="D203" s="5">
        <v>27056800</v>
      </c>
      <c r="E203" s="34">
        <v>3.92456E-11</v>
      </c>
    </row>
    <row r="204" spans="1:5" x14ac:dyDescent="0.2">
      <c r="A204" s="5" t="s">
        <v>4</v>
      </c>
      <c r="B204" s="5">
        <v>7</v>
      </c>
      <c r="C204" s="5" t="str">
        <f t="shared" si="3"/>
        <v>chs_7</v>
      </c>
      <c r="D204" s="5">
        <v>27056800</v>
      </c>
      <c r="E204" s="34">
        <v>5.7794499999999997E-5</v>
      </c>
    </row>
    <row r="205" spans="1:5" x14ac:dyDescent="0.2">
      <c r="A205" s="5" t="s">
        <v>4</v>
      </c>
      <c r="B205" s="5">
        <v>7</v>
      </c>
      <c r="C205" s="5" t="str">
        <f t="shared" si="3"/>
        <v>chs_7</v>
      </c>
      <c r="D205" s="5">
        <v>27056900</v>
      </c>
      <c r="E205" s="34">
        <v>9.4867199999999999E-5</v>
      </c>
    </row>
    <row r="206" spans="1:5" x14ac:dyDescent="0.2">
      <c r="A206" s="5" t="s">
        <v>4</v>
      </c>
      <c r="B206" s="5">
        <v>7</v>
      </c>
      <c r="C206" s="5" t="str">
        <f t="shared" si="3"/>
        <v>chs_7</v>
      </c>
      <c r="D206" s="5">
        <v>27056800</v>
      </c>
      <c r="E206" s="34">
        <v>9.3909000000000002E-6</v>
      </c>
    </row>
    <row r="207" spans="1:5" x14ac:dyDescent="0.2">
      <c r="A207" s="5" t="s">
        <v>4</v>
      </c>
      <c r="B207" s="5">
        <v>7</v>
      </c>
      <c r="C207" s="5" t="str">
        <f t="shared" si="3"/>
        <v>chs_7</v>
      </c>
      <c r="D207" s="5">
        <v>27056800</v>
      </c>
      <c r="E207" s="34">
        <v>4.0224599999999997E-11</v>
      </c>
    </row>
    <row r="208" spans="1:5" x14ac:dyDescent="0.2">
      <c r="A208" s="5" t="s">
        <v>4</v>
      </c>
      <c r="B208" s="5">
        <v>7</v>
      </c>
      <c r="C208" s="5" t="str">
        <f t="shared" si="3"/>
        <v>chs_7</v>
      </c>
      <c r="D208" s="5">
        <v>27056800</v>
      </c>
      <c r="E208" s="34">
        <v>2.2195400000000001E-4</v>
      </c>
    </row>
    <row r="209" spans="1:5" x14ac:dyDescent="0.2">
      <c r="A209" s="5" t="s">
        <v>4</v>
      </c>
      <c r="B209" s="5">
        <v>7</v>
      </c>
      <c r="C209" s="5" t="str">
        <f t="shared" si="3"/>
        <v>chs_7</v>
      </c>
      <c r="D209" s="5">
        <v>27056700</v>
      </c>
      <c r="E209" s="34">
        <v>3.7618199999999998E-6</v>
      </c>
    </row>
    <row r="210" spans="1:5" x14ac:dyDescent="0.2">
      <c r="A210" s="5" t="s">
        <v>4</v>
      </c>
      <c r="B210" s="5">
        <v>7</v>
      </c>
      <c r="C210" s="5" t="str">
        <f t="shared" si="3"/>
        <v>chs_7</v>
      </c>
      <c r="D210" s="5">
        <v>27056900</v>
      </c>
      <c r="E210" s="34">
        <v>7.9543199999999994E-5</v>
      </c>
    </row>
    <row r="211" spans="1:5" x14ac:dyDescent="0.2">
      <c r="A211" s="5" t="s">
        <v>4</v>
      </c>
      <c r="B211" s="5">
        <v>7</v>
      </c>
      <c r="C211" s="5" t="str">
        <f t="shared" si="3"/>
        <v>chs_7</v>
      </c>
      <c r="D211" s="5">
        <v>11627800</v>
      </c>
      <c r="E211" s="5">
        <v>3.59076E-4</v>
      </c>
    </row>
    <row r="212" spans="1:5" x14ac:dyDescent="0.2">
      <c r="A212" s="5" t="s">
        <v>4</v>
      </c>
      <c r="B212" s="5">
        <v>7</v>
      </c>
      <c r="C212" s="5" t="str">
        <f t="shared" si="3"/>
        <v>chs_7</v>
      </c>
      <c r="D212" s="5">
        <v>27056800</v>
      </c>
      <c r="E212" s="34">
        <v>1.7622499999999999E-4</v>
      </c>
    </row>
    <row r="213" spans="1:5" x14ac:dyDescent="0.2">
      <c r="A213" s="5" t="s">
        <v>4</v>
      </c>
      <c r="B213" s="5">
        <v>14</v>
      </c>
      <c r="C213" s="5" t="str">
        <f t="shared" si="3"/>
        <v>chs_14</v>
      </c>
      <c r="D213" s="5">
        <v>3.4475699999999999E-7</v>
      </c>
      <c r="E213" s="34">
        <v>4.8908000000000001E-12</v>
      </c>
    </row>
    <row r="214" spans="1:5" x14ac:dyDescent="0.2">
      <c r="A214" s="5" t="s">
        <v>4</v>
      </c>
      <c r="B214" s="5">
        <v>14</v>
      </c>
      <c r="C214" s="5" t="str">
        <f t="shared" si="3"/>
        <v>chs_14</v>
      </c>
      <c r="D214" s="5">
        <v>3.4536299999999999E-7</v>
      </c>
      <c r="E214" s="34">
        <v>4.51684E-12</v>
      </c>
    </row>
    <row r="215" spans="1:5" x14ac:dyDescent="0.2">
      <c r="A215" s="5" t="s">
        <v>4</v>
      </c>
      <c r="B215" s="5">
        <v>14</v>
      </c>
      <c r="C215" s="5" t="str">
        <f t="shared" si="3"/>
        <v>chs_14</v>
      </c>
      <c r="D215" s="5">
        <v>3.4564099999999999E-7</v>
      </c>
      <c r="E215" s="34">
        <v>4.5880800000000004E-12</v>
      </c>
    </row>
    <row r="216" spans="1:5" x14ac:dyDescent="0.2">
      <c r="A216" s="5" t="s">
        <v>4</v>
      </c>
      <c r="B216" s="5">
        <v>14</v>
      </c>
      <c r="C216" s="5" t="str">
        <f t="shared" si="3"/>
        <v>chs_14</v>
      </c>
      <c r="D216" s="5">
        <v>3.4480600000000002E-7</v>
      </c>
      <c r="E216" s="34">
        <v>4.5492E-12</v>
      </c>
    </row>
    <row r="217" spans="1:5" x14ac:dyDescent="0.2">
      <c r="A217" s="5" t="s">
        <v>4</v>
      </c>
      <c r="B217" s="5">
        <v>14</v>
      </c>
      <c r="C217" s="5" t="str">
        <f t="shared" si="3"/>
        <v>chs_14</v>
      </c>
      <c r="D217" s="5">
        <v>3.4639400000000002E-7</v>
      </c>
      <c r="E217" s="34">
        <v>4.5785799999999997E-12</v>
      </c>
    </row>
    <row r="218" spans="1:5" x14ac:dyDescent="0.2">
      <c r="A218" s="5" t="s">
        <v>4</v>
      </c>
      <c r="B218" s="5">
        <v>14</v>
      </c>
      <c r="C218" s="5" t="str">
        <f t="shared" si="3"/>
        <v>chs_14</v>
      </c>
      <c r="D218" s="5">
        <v>3.4589100000000001E-7</v>
      </c>
      <c r="E218" s="34">
        <v>4.3622800000000001E-11</v>
      </c>
    </row>
    <row r="219" spans="1:5" x14ac:dyDescent="0.2">
      <c r="A219" s="5" t="s">
        <v>4</v>
      </c>
      <c r="B219" s="5">
        <v>14</v>
      </c>
      <c r="C219" s="5" t="str">
        <f t="shared" si="3"/>
        <v>chs_14</v>
      </c>
      <c r="D219" s="5">
        <v>3.4542799999999999E-7</v>
      </c>
      <c r="E219" s="34">
        <v>3.1294099999999998E-11</v>
      </c>
    </row>
    <row r="220" spans="1:5" x14ac:dyDescent="0.2">
      <c r="A220" s="5" t="s">
        <v>4</v>
      </c>
      <c r="B220" s="5">
        <v>14</v>
      </c>
      <c r="C220" s="5" t="str">
        <f t="shared" si="3"/>
        <v>chs_14</v>
      </c>
      <c r="D220" s="5">
        <v>3.4481300000000001E-7</v>
      </c>
      <c r="E220" s="34">
        <v>4.61117E-12</v>
      </c>
    </row>
    <row r="221" spans="1:5" x14ac:dyDescent="0.2">
      <c r="A221" s="5" t="s">
        <v>4</v>
      </c>
      <c r="B221" s="5">
        <v>14</v>
      </c>
      <c r="C221" s="5" t="str">
        <f t="shared" si="3"/>
        <v>chs_14</v>
      </c>
      <c r="D221" s="5">
        <v>2.5986000000000002E-18</v>
      </c>
      <c r="E221" s="34">
        <v>4.5156300000000002E-12</v>
      </c>
    </row>
    <row r="222" spans="1:5" x14ac:dyDescent="0.2">
      <c r="A222" s="5" t="s">
        <v>4</v>
      </c>
      <c r="B222" s="5">
        <v>14</v>
      </c>
      <c r="C222" s="5" t="str">
        <f t="shared" si="3"/>
        <v>chs_14</v>
      </c>
      <c r="D222" s="5">
        <v>3.4533500000000001E-7</v>
      </c>
      <c r="E222" s="34">
        <v>4.7552599999999997E-12</v>
      </c>
    </row>
    <row r="223" spans="1:5" x14ac:dyDescent="0.2">
      <c r="A223" s="5" t="s">
        <v>4</v>
      </c>
      <c r="B223" s="5">
        <v>14</v>
      </c>
      <c r="C223" s="5" t="str">
        <f t="shared" si="3"/>
        <v>chs_14</v>
      </c>
      <c r="D223" s="5">
        <v>3.4474699999999998E-7</v>
      </c>
      <c r="E223" s="34">
        <v>1.6256000000000001E-9</v>
      </c>
    </row>
    <row r="224" spans="1:5" x14ac:dyDescent="0.2">
      <c r="A224" s="5" t="s">
        <v>4</v>
      </c>
      <c r="B224" s="5">
        <v>14</v>
      </c>
      <c r="C224" s="5" t="str">
        <f t="shared" si="3"/>
        <v>chs_14</v>
      </c>
      <c r="D224" s="5">
        <v>3.45699E-7</v>
      </c>
      <c r="E224" s="34">
        <v>4.9419999999999997E-12</v>
      </c>
    </row>
    <row r="225" spans="1:5" x14ac:dyDescent="0.2">
      <c r="A225" s="5" t="s">
        <v>4</v>
      </c>
      <c r="B225" s="5">
        <v>14</v>
      </c>
      <c r="C225" s="5" t="str">
        <f t="shared" si="3"/>
        <v>chs_14</v>
      </c>
      <c r="D225" s="5">
        <v>3.4494800000000003E-7</v>
      </c>
      <c r="E225" s="34">
        <v>3.3070299999999999E-12</v>
      </c>
    </row>
    <row r="226" spans="1:5" x14ac:dyDescent="0.2">
      <c r="A226" s="5" t="s">
        <v>4</v>
      </c>
      <c r="B226" s="5">
        <v>14</v>
      </c>
      <c r="C226" s="5" t="str">
        <f t="shared" si="3"/>
        <v>chs_14</v>
      </c>
      <c r="D226" s="5">
        <v>3.4477999999999999E-7</v>
      </c>
      <c r="E226" s="34">
        <v>7.6303899999999994E-12</v>
      </c>
    </row>
    <row r="227" spans="1:5" x14ac:dyDescent="0.2">
      <c r="A227" s="5" t="s">
        <v>4</v>
      </c>
      <c r="B227" s="5">
        <v>14</v>
      </c>
      <c r="C227" s="5" t="str">
        <f t="shared" si="3"/>
        <v>chs_14</v>
      </c>
      <c r="D227" s="5">
        <v>3.4490000000000002E-7</v>
      </c>
      <c r="E227" s="34">
        <v>3.13819E-12</v>
      </c>
    </row>
    <row r="228" spans="1:5" x14ac:dyDescent="0.2">
      <c r="A228" s="5" t="s">
        <v>6</v>
      </c>
      <c r="B228" s="5">
        <v>0</v>
      </c>
      <c r="C228" s="5" t="str">
        <f t="shared" si="3"/>
        <v>f3h_0</v>
      </c>
      <c r="D228" s="5">
        <v>6.2214299999999998E-11</v>
      </c>
      <c r="E228" s="34">
        <v>3.6486400000000001E-13</v>
      </c>
    </row>
    <row r="229" spans="1:5" x14ac:dyDescent="0.2">
      <c r="A229" s="5" t="s">
        <v>6</v>
      </c>
      <c r="B229" s="5">
        <v>0</v>
      </c>
      <c r="C229" s="5" t="str">
        <f t="shared" si="3"/>
        <v>f3h_0</v>
      </c>
      <c r="D229" s="5">
        <v>3.9685500000000002E-10</v>
      </c>
      <c r="E229" s="34">
        <v>4.84086E-17</v>
      </c>
    </row>
    <row r="230" spans="1:5" x14ac:dyDescent="0.2">
      <c r="A230" s="5" t="s">
        <v>6</v>
      </c>
      <c r="B230" s="5">
        <v>0</v>
      </c>
      <c r="C230" s="5" t="str">
        <f t="shared" si="3"/>
        <v>f3h_0</v>
      </c>
      <c r="D230" s="5">
        <v>5.2955E-10</v>
      </c>
      <c r="E230" s="34">
        <v>6.6433500000000002E-13</v>
      </c>
    </row>
    <row r="231" spans="1:5" x14ac:dyDescent="0.2">
      <c r="A231" s="5" t="s">
        <v>6</v>
      </c>
      <c r="B231" s="5">
        <v>0</v>
      </c>
      <c r="C231" s="5" t="str">
        <f t="shared" si="3"/>
        <v>f3h_0</v>
      </c>
      <c r="D231" s="5">
        <v>9.0388900000000001E-17</v>
      </c>
      <c r="E231" s="34">
        <v>1.03239E-13</v>
      </c>
    </row>
    <row r="232" spans="1:5" x14ac:dyDescent="0.2">
      <c r="A232" s="5" t="s">
        <v>6</v>
      </c>
      <c r="B232" s="5">
        <v>0</v>
      </c>
      <c r="C232" s="5" t="str">
        <f t="shared" si="3"/>
        <v>f3h_0</v>
      </c>
      <c r="D232" s="5">
        <v>1.7651199999999999E-13</v>
      </c>
      <c r="E232" s="34">
        <v>8.2663200000000006E-15</v>
      </c>
    </row>
    <row r="233" spans="1:5" x14ac:dyDescent="0.2">
      <c r="A233" s="5" t="s">
        <v>6</v>
      </c>
      <c r="B233" s="5">
        <v>0</v>
      </c>
      <c r="C233" s="5" t="str">
        <f t="shared" si="3"/>
        <v>f3h_0</v>
      </c>
      <c r="D233" s="5">
        <v>1.80466E-15</v>
      </c>
      <c r="E233" s="34">
        <v>1.6365099999999999E-11</v>
      </c>
    </row>
    <row r="234" spans="1:5" x14ac:dyDescent="0.2">
      <c r="A234" s="5" t="s">
        <v>6</v>
      </c>
      <c r="B234" s="5">
        <v>0</v>
      </c>
      <c r="C234" s="5" t="str">
        <f t="shared" si="3"/>
        <v>f3h_0</v>
      </c>
      <c r="D234" s="5">
        <v>1.9357299999999999E-13</v>
      </c>
      <c r="E234" s="34">
        <v>1.49081E-10</v>
      </c>
    </row>
    <row r="235" spans="1:5" x14ac:dyDescent="0.2">
      <c r="A235" s="5" t="s">
        <v>6</v>
      </c>
      <c r="B235" s="5">
        <v>0</v>
      </c>
      <c r="C235" s="5" t="str">
        <f t="shared" si="3"/>
        <v>f3h_0</v>
      </c>
      <c r="D235" s="5">
        <v>8.25542E-12</v>
      </c>
      <c r="E235" s="34">
        <v>1.08054E-16</v>
      </c>
    </row>
    <row r="236" spans="1:5" x14ac:dyDescent="0.2">
      <c r="A236" s="5" t="s">
        <v>6</v>
      </c>
      <c r="B236" s="5">
        <v>0</v>
      </c>
      <c r="C236" s="5" t="str">
        <f t="shared" si="3"/>
        <v>f3h_0</v>
      </c>
      <c r="D236" s="5">
        <v>3.6825199999999998E-7</v>
      </c>
      <c r="E236" s="34">
        <v>1.2979700000000001E-14</v>
      </c>
    </row>
    <row r="237" spans="1:5" x14ac:dyDescent="0.2">
      <c r="A237" s="5" t="s">
        <v>6</v>
      </c>
      <c r="B237" s="5">
        <v>0</v>
      </c>
      <c r="C237" s="5" t="str">
        <f t="shared" si="3"/>
        <v>f3h_0</v>
      </c>
      <c r="D237" s="5">
        <v>2.49261E-16</v>
      </c>
      <c r="E237" s="34">
        <v>5.5781900000000002E-3</v>
      </c>
    </row>
    <row r="238" spans="1:5" x14ac:dyDescent="0.2">
      <c r="A238" s="5" t="s">
        <v>6</v>
      </c>
      <c r="B238" s="5">
        <v>0</v>
      </c>
      <c r="C238" s="5" t="str">
        <f t="shared" si="3"/>
        <v>f3h_0</v>
      </c>
      <c r="D238" s="5">
        <v>2.07895E-15</v>
      </c>
      <c r="E238" s="34">
        <v>7.8890899999999995E-14</v>
      </c>
    </row>
    <row r="239" spans="1:5" x14ac:dyDescent="0.2">
      <c r="A239" s="5" t="s">
        <v>6</v>
      </c>
      <c r="B239" s="5">
        <v>0</v>
      </c>
      <c r="C239" s="5" t="str">
        <f t="shared" si="3"/>
        <v>f3h_0</v>
      </c>
      <c r="D239" s="5">
        <v>1.3365599999999999E-14</v>
      </c>
      <c r="E239" s="34">
        <v>3.3407399999999999E-6</v>
      </c>
    </row>
    <row r="240" spans="1:5" x14ac:dyDescent="0.2">
      <c r="A240" s="5" t="s">
        <v>6</v>
      </c>
      <c r="B240" s="5">
        <v>0</v>
      </c>
      <c r="C240" s="5" t="str">
        <f t="shared" si="3"/>
        <v>f3h_0</v>
      </c>
      <c r="D240" s="5">
        <v>4.2242599999999997E-15</v>
      </c>
      <c r="E240" s="34">
        <v>6.3558799999999999E-6</v>
      </c>
    </row>
    <row r="241" spans="1:5" x14ac:dyDescent="0.2">
      <c r="A241" s="5" t="s">
        <v>6</v>
      </c>
      <c r="B241" s="5">
        <v>0</v>
      </c>
      <c r="C241" s="5" t="str">
        <f t="shared" si="3"/>
        <v>f3h_0</v>
      </c>
      <c r="D241" s="5">
        <v>5.8549000000000004E-14</v>
      </c>
      <c r="E241" s="34">
        <v>4.7587699999999998E-11</v>
      </c>
    </row>
    <row r="242" spans="1:5" x14ac:dyDescent="0.2">
      <c r="A242" s="5" t="s">
        <v>6</v>
      </c>
      <c r="B242" s="5">
        <v>0</v>
      </c>
      <c r="C242" s="5" t="str">
        <f t="shared" si="3"/>
        <v>f3h_0</v>
      </c>
      <c r="D242" s="5">
        <v>1.27717E-15</v>
      </c>
      <c r="E242" s="34">
        <v>8.5085200000000005E-16</v>
      </c>
    </row>
    <row r="243" spans="1:5" x14ac:dyDescent="0.2">
      <c r="A243" s="5" t="s">
        <v>6</v>
      </c>
      <c r="B243" s="5">
        <v>1</v>
      </c>
      <c r="C243" s="5" t="str">
        <f t="shared" si="3"/>
        <v>f3h_1</v>
      </c>
      <c r="D243" s="5">
        <v>8777440</v>
      </c>
      <c r="E243" s="34">
        <v>2.4366799999999999E-9</v>
      </c>
    </row>
    <row r="244" spans="1:5" x14ac:dyDescent="0.2">
      <c r="A244" s="5" t="s">
        <v>6</v>
      </c>
      <c r="B244" s="5">
        <v>1</v>
      </c>
      <c r="C244" s="5" t="str">
        <f t="shared" si="3"/>
        <v>f3h_1</v>
      </c>
      <c r="D244" s="5">
        <v>8777460</v>
      </c>
      <c r="E244" s="34">
        <v>8.0362300000000004E-12</v>
      </c>
    </row>
    <row r="245" spans="1:5" x14ac:dyDescent="0.2">
      <c r="A245" s="5" t="s">
        <v>6</v>
      </c>
      <c r="B245" s="5">
        <v>1</v>
      </c>
      <c r="C245" s="5" t="str">
        <f t="shared" si="3"/>
        <v>f3h_1</v>
      </c>
      <c r="D245" s="5">
        <v>8777440</v>
      </c>
      <c r="E245" s="34">
        <v>8.5649500000000002E-12</v>
      </c>
    </row>
    <row r="246" spans="1:5" x14ac:dyDescent="0.2">
      <c r="A246" s="5" t="s">
        <v>6</v>
      </c>
      <c r="B246" s="5">
        <v>1</v>
      </c>
      <c r="C246" s="5" t="str">
        <f t="shared" si="3"/>
        <v>f3h_1</v>
      </c>
      <c r="D246" s="5">
        <v>8777440</v>
      </c>
      <c r="E246" s="34">
        <v>6.46635E-14</v>
      </c>
    </row>
    <row r="247" spans="1:5" x14ac:dyDescent="0.2">
      <c r="A247" s="5" t="s">
        <v>6</v>
      </c>
      <c r="B247" s="5">
        <v>1</v>
      </c>
      <c r="C247" s="5" t="str">
        <f t="shared" si="3"/>
        <v>f3h_1</v>
      </c>
      <c r="D247" s="5">
        <v>8777440</v>
      </c>
      <c r="E247" s="34">
        <v>8.03996E-12</v>
      </c>
    </row>
    <row r="248" spans="1:5" x14ac:dyDescent="0.2">
      <c r="A248" s="5" t="s">
        <v>6</v>
      </c>
      <c r="B248" s="5">
        <v>1</v>
      </c>
      <c r="C248" s="5" t="str">
        <f t="shared" si="3"/>
        <v>f3h_1</v>
      </c>
      <c r="D248" s="5">
        <v>8777440</v>
      </c>
      <c r="E248" s="34">
        <v>8.0338E-12</v>
      </c>
    </row>
    <row r="249" spans="1:5" x14ac:dyDescent="0.2">
      <c r="A249" s="5" t="s">
        <v>6</v>
      </c>
      <c r="B249" s="5">
        <v>1</v>
      </c>
      <c r="C249" s="5" t="str">
        <f t="shared" si="3"/>
        <v>f3h_1</v>
      </c>
      <c r="D249" s="5">
        <v>8777440</v>
      </c>
      <c r="E249" s="34">
        <v>3.5614699999999999E-11</v>
      </c>
    </row>
    <row r="250" spans="1:5" x14ac:dyDescent="0.2">
      <c r="A250" s="5" t="s">
        <v>6</v>
      </c>
      <c r="B250" s="5">
        <v>1</v>
      </c>
      <c r="C250" s="5" t="str">
        <f t="shared" si="3"/>
        <v>f3h_1</v>
      </c>
      <c r="D250" s="5">
        <v>8777440</v>
      </c>
      <c r="E250" s="34">
        <v>8.0340500000000005E-12</v>
      </c>
    </row>
    <row r="251" spans="1:5" x14ac:dyDescent="0.2">
      <c r="A251" s="5" t="s">
        <v>6</v>
      </c>
      <c r="B251" s="5">
        <v>1</v>
      </c>
      <c r="C251" s="5" t="str">
        <f t="shared" si="3"/>
        <v>f3h_1</v>
      </c>
      <c r="D251" s="5">
        <v>8777440</v>
      </c>
      <c r="E251" s="34">
        <v>7.8725899999999994E-11</v>
      </c>
    </row>
    <row r="252" spans="1:5" x14ac:dyDescent="0.2">
      <c r="A252" s="5" t="s">
        <v>6</v>
      </c>
      <c r="B252" s="5">
        <v>1</v>
      </c>
      <c r="C252" s="5" t="str">
        <f t="shared" si="3"/>
        <v>f3h_1</v>
      </c>
      <c r="D252" s="5">
        <v>8777430</v>
      </c>
      <c r="E252" s="34">
        <v>8.0590599999999994E-12</v>
      </c>
    </row>
    <row r="253" spans="1:5" x14ac:dyDescent="0.2">
      <c r="A253" s="5" t="s">
        <v>6</v>
      </c>
      <c r="B253" s="5">
        <v>1</v>
      </c>
      <c r="C253" s="5" t="str">
        <f t="shared" si="3"/>
        <v>f3h_1</v>
      </c>
      <c r="D253" s="5">
        <v>8777430</v>
      </c>
      <c r="E253" s="34">
        <v>1.7241900000000001E-8</v>
      </c>
    </row>
    <row r="254" spans="1:5" x14ac:dyDescent="0.2">
      <c r="A254" s="5" t="s">
        <v>6</v>
      </c>
      <c r="B254" s="5">
        <v>1</v>
      </c>
      <c r="C254" s="5" t="str">
        <f t="shared" si="3"/>
        <v>f3h_1</v>
      </c>
      <c r="D254" s="5">
        <v>8777440</v>
      </c>
      <c r="E254" s="34">
        <v>3.4633999999999998E-9</v>
      </c>
    </row>
    <row r="255" spans="1:5" x14ac:dyDescent="0.2">
      <c r="A255" s="5" t="s">
        <v>6</v>
      </c>
      <c r="B255" s="5">
        <v>1</v>
      </c>
      <c r="C255" s="5" t="str">
        <f t="shared" si="3"/>
        <v>f3h_1</v>
      </c>
      <c r="D255" s="5">
        <v>8777440</v>
      </c>
      <c r="E255" s="34">
        <v>6.6803700000000006E-14</v>
      </c>
    </row>
    <row r="256" spans="1:5" x14ac:dyDescent="0.2">
      <c r="A256" s="5" t="s">
        <v>6</v>
      </c>
      <c r="B256" s="5">
        <v>1</v>
      </c>
      <c r="C256" s="5" t="str">
        <f t="shared" si="3"/>
        <v>f3h_1</v>
      </c>
      <c r="D256" s="5">
        <v>8777560</v>
      </c>
      <c r="E256" s="34">
        <v>8.0408799999999996E-12</v>
      </c>
    </row>
    <row r="257" spans="1:5" x14ac:dyDescent="0.2">
      <c r="A257" s="5" t="s">
        <v>6</v>
      </c>
      <c r="B257" s="5">
        <v>1</v>
      </c>
      <c r="C257" s="5" t="str">
        <f t="shared" si="3"/>
        <v>f3h_1</v>
      </c>
      <c r="D257" s="5">
        <v>8812110</v>
      </c>
      <c r="E257" s="34">
        <v>1.7520100000000001E-10</v>
      </c>
    </row>
    <row r="258" spans="1:5" x14ac:dyDescent="0.2">
      <c r="A258" s="5" t="s">
        <v>6</v>
      </c>
      <c r="B258" s="5">
        <v>3</v>
      </c>
      <c r="C258" s="5" t="str">
        <f t="shared" si="3"/>
        <v>f3h_3</v>
      </c>
      <c r="D258" s="5">
        <v>282090</v>
      </c>
      <c r="E258" s="34">
        <v>5.2148499999999997E-13</v>
      </c>
    </row>
    <row r="259" spans="1:5" x14ac:dyDescent="0.2">
      <c r="A259" s="5" t="s">
        <v>6</v>
      </c>
      <c r="B259" s="5">
        <v>3</v>
      </c>
      <c r="C259" s="5" t="str">
        <f t="shared" ref="C259:C322" si="4">A259&amp;"_"&amp;B259</f>
        <v>f3h_3</v>
      </c>
      <c r="D259" s="5">
        <v>282087</v>
      </c>
      <c r="E259" s="34">
        <v>6.71565E-11</v>
      </c>
    </row>
    <row r="260" spans="1:5" x14ac:dyDescent="0.2">
      <c r="A260" s="5" t="s">
        <v>6</v>
      </c>
      <c r="B260" s="5">
        <v>3</v>
      </c>
      <c r="C260" s="5" t="str">
        <f t="shared" si="4"/>
        <v>f3h_3</v>
      </c>
      <c r="D260" s="5">
        <v>282090</v>
      </c>
      <c r="E260" s="34">
        <v>7.5032399999999998E-10</v>
      </c>
    </row>
    <row r="261" spans="1:5" x14ac:dyDescent="0.2">
      <c r="A261" s="5" t="s">
        <v>6</v>
      </c>
      <c r="B261" s="5">
        <v>3</v>
      </c>
      <c r="C261" s="5" t="str">
        <f t="shared" si="4"/>
        <v>f3h_3</v>
      </c>
      <c r="D261" s="5">
        <v>282089</v>
      </c>
      <c r="E261" s="34">
        <v>9.9261700000000003E-9</v>
      </c>
    </row>
    <row r="262" spans="1:5" x14ac:dyDescent="0.2">
      <c r="A262" s="5" t="s">
        <v>6</v>
      </c>
      <c r="B262" s="5">
        <v>3</v>
      </c>
      <c r="C262" s="5" t="str">
        <f t="shared" si="4"/>
        <v>f3h_3</v>
      </c>
      <c r="D262" s="5">
        <v>282096</v>
      </c>
      <c r="E262" s="34">
        <v>6.6187599999999996E-10</v>
      </c>
    </row>
    <row r="263" spans="1:5" x14ac:dyDescent="0.2">
      <c r="A263" s="5" t="s">
        <v>6</v>
      </c>
      <c r="B263" s="5">
        <v>3</v>
      </c>
      <c r="C263" s="5" t="str">
        <f t="shared" si="4"/>
        <v>f3h_3</v>
      </c>
      <c r="D263" s="5">
        <v>282088</v>
      </c>
      <c r="E263" s="34">
        <v>4.5883499999999997E-14</v>
      </c>
    </row>
    <row r="264" spans="1:5" x14ac:dyDescent="0.2">
      <c r="A264" s="5" t="s">
        <v>6</v>
      </c>
      <c r="B264" s="5">
        <v>3</v>
      </c>
      <c r="C264" s="5" t="str">
        <f t="shared" si="4"/>
        <v>f3h_3</v>
      </c>
      <c r="D264" s="5">
        <v>282087</v>
      </c>
      <c r="E264" s="34">
        <v>5.9419499999999997E-12</v>
      </c>
    </row>
    <row r="265" spans="1:5" x14ac:dyDescent="0.2">
      <c r="A265" s="5" t="s">
        <v>6</v>
      </c>
      <c r="B265" s="5">
        <v>3</v>
      </c>
      <c r="C265" s="5" t="str">
        <f t="shared" si="4"/>
        <v>f3h_3</v>
      </c>
      <c r="D265" s="5">
        <v>291038</v>
      </c>
      <c r="E265" s="34">
        <v>1.99382E-13</v>
      </c>
    </row>
    <row r="266" spans="1:5" x14ac:dyDescent="0.2">
      <c r="A266" s="5" t="s">
        <v>6</v>
      </c>
      <c r="B266" s="5">
        <v>3</v>
      </c>
      <c r="C266" s="5" t="str">
        <f t="shared" si="4"/>
        <v>f3h_3</v>
      </c>
      <c r="D266" s="5">
        <v>282095</v>
      </c>
      <c r="E266" s="34">
        <v>8.1951099999999994E-12</v>
      </c>
    </row>
    <row r="267" spans="1:5" x14ac:dyDescent="0.2">
      <c r="A267" s="5" t="s">
        <v>6</v>
      </c>
      <c r="B267" s="5">
        <v>3</v>
      </c>
      <c r="C267" s="5" t="str">
        <f t="shared" si="4"/>
        <v>f3h_3</v>
      </c>
      <c r="D267" s="5">
        <v>282087</v>
      </c>
      <c r="E267" s="34">
        <v>1.3988000000000001E-5</v>
      </c>
    </row>
    <row r="268" spans="1:5" x14ac:dyDescent="0.2">
      <c r="A268" s="5" t="s">
        <v>6</v>
      </c>
      <c r="B268" s="5">
        <v>3</v>
      </c>
      <c r="C268" s="5" t="str">
        <f t="shared" si="4"/>
        <v>f3h_3</v>
      </c>
      <c r="D268" s="5">
        <v>282087</v>
      </c>
      <c r="E268" s="34">
        <v>5.6765900000000001E-12</v>
      </c>
    </row>
    <row r="269" spans="1:5" x14ac:dyDescent="0.2">
      <c r="A269" s="5" t="s">
        <v>6</v>
      </c>
      <c r="B269" s="5">
        <v>3</v>
      </c>
      <c r="C269" s="5" t="str">
        <f t="shared" si="4"/>
        <v>f3h_3</v>
      </c>
      <c r="D269" s="5">
        <v>282087</v>
      </c>
      <c r="E269" s="34">
        <v>1.45822E-11</v>
      </c>
    </row>
    <row r="270" spans="1:5" x14ac:dyDescent="0.2">
      <c r="A270" s="5" t="s">
        <v>6</v>
      </c>
      <c r="B270" s="5">
        <v>3</v>
      </c>
      <c r="C270" s="5" t="str">
        <f t="shared" si="4"/>
        <v>f3h_3</v>
      </c>
      <c r="D270" s="5">
        <v>291042</v>
      </c>
      <c r="E270" s="34">
        <v>1.06293E-10</v>
      </c>
    </row>
    <row r="271" spans="1:5" x14ac:dyDescent="0.2">
      <c r="A271" s="5" t="s">
        <v>6</v>
      </c>
      <c r="B271" s="5">
        <v>3</v>
      </c>
      <c r="C271" s="5" t="str">
        <f t="shared" si="4"/>
        <v>f3h_3</v>
      </c>
      <c r="D271" s="5">
        <v>282088</v>
      </c>
      <c r="E271" s="34">
        <v>3.5986000000000001E-14</v>
      </c>
    </row>
    <row r="272" spans="1:5" x14ac:dyDescent="0.2">
      <c r="A272" s="5" t="s">
        <v>6</v>
      </c>
      <c r="B272" s="5">
        <v>3</v>
      </c>
      <c r="C272" s="5" t="str">
        <f t="shared" si="4"/>
        <v>f3h_3</v>
      </c>
      <c r="D272" s="5">
        <v>282089</v>
      </c>
      <c r="E272" s="34">
        <v>4.22179E-11</v>
      </c>
    </row>
    <row r="273" spans="1:5" x14ac:dyDescent="0.2">
      <c r="A273" s="5" t="s">
        <v>6</v>
      </c>
      <c r="B273" s="5">
        <v>7</v>
      </c>
      <c r="C273" s="5" t="str">
        <f t="shared" si="4"/>
        <v>f3h_7</v>
      </c>
      <c r="D273" s="5">
        <v>0.11343300000000001</v>
      </c>
      <c r="E273" s="34">
        <v>1.52634E-10</v>
      </c>
    </row>
    <row r="274" spans="1:5" x14ac:dyDescent="0.2">
      <c r="A274" s="5" t="s">
        <v>6</v>
      </c>
      <c r="B274" s="5">
        <v>7</v>
      </c>
      <c r="C274" s="5" t="str">
        <f t="shared" si="4"/>
        <v>f3h_7</v>
      </c>
      <c r="D274" s="5">
        <v>0.11343300000000001</v>
      </c>
      <c r="E274" s="34">
        <v>1.80109E-10</v>
      </c>
    </row>
    <row r="275" spans="1:5" x14ac:dyDescent="0.2">
      <c r="A275" s="5" t="s">
        <v>6</v>
      </c>
      <c r="B275" s="5">
        <v>7</v>
      </c>
      <c r="C275" s="5" t="str">
        <f t="shared" si="4"/>
        <v>f3h_7</v>
      </c>
      <c r="D275" s="5">
        <v>0.11343300000000001</v>
      </c>
      <c r="E275" s="34">
        <v>1.54146E-10</v>
      </c>
    </row>
    <row r="276" spans="1:5" x14ac:dyDescent="0.2">
      <c r="A276" s="5" t="s">
        <v>6</v>
      </c>
      <c r="B276" s="5">
        <v>7</v>
      </c>
      <c r="C276" s="5" t="str">
        <f t="shared" si="4"/>
        <v>f3h_7</v>
      </c>
      <c r="D276" s="5">
        <v>0.11343300000000001</v>
      </c>
      <c r="E276" s="34">
        <v>2.0860600000000001E-10</v>
      </c>
    </row>
    <row r="277" spans="1:5" x14ac:dyDescent="0.2">
      <c r="A277" s="5" t="s">
        <v>6</v>
      </c>
      <c r="B277" s="5">
        <v>7</v>
      </c>
      <c r="C277" s="5" t="str">
        <f t="shared" si="4"/>
        <v>f3h_7</v>
      </c>
      <c r="D277" s="5">
        <v>0.11343300000000001</v>
      </c>
      <c r="E277" s="34">
        <v>1.5267199999999999E-10</v>
      </c>
    </row>
    <row r="278" spans="1:5" x14ac:dyDescent="0.2">
      <c r="A278" s="5" t="s">
        <v>6</v>
      </c>
      <c r="B278" s="5">
        <v>7</v>
      </c>
      <c r="C278" s="5" t="str">
        <f t="shared" si="4"/>
        <v>f3h_7</v>
      </c>
      <c r="D278" s="5">
        <v>0.11343300000000001</v>
      </c>
      <c r="E278" s="34">
        <v>1.5263800000000001E-10</v>
      </c>
    </row>
    <row r="279" spans="1:5" x14ac:dyDescent="0.2">
      <c r="A279" s="5" t="s">
        <v>6</v>
      </c>
      <c r="B279" s="5">
        <v>7</v>
      </c>
      <c r="C279" s="5" t="str">
        <f t="shared" si="4"/>
        <v>f3h_7</v>
      </c>
      <c r="D279" s="5">
        <v>0.11343300000000001</v>
      </c>
      <c r="E279" s="34">
        <v>2.0880500000000001E-10</v>
      </c>
    </row>
    <row r="280" spans="1:5" x14ac:dyDescent="0.2">
      <c r="A280" s="5" t="s">
        <v>6</v>
      </c>
      <c r="B280" s="5">
        <v>7</v>
      </c>
      <c r="C280" s="5" t="str">
        <f t="shared" si="4"/>
        <v>f3h_7</v>
      </c>
      <c r="D280" s="5">
        <v>0.113758</v>
      </c>
      <c r="E280" s="34">
        <v>2.02545E-10</v>
      </c>
    </row>
    <row r="281" spans="1:5" x14ac:dyDescent="0.2">
      <c r="A281" s="5" t="s">
        <v>6</v>
      </c>
      <c r="B281" s="5">
        <v>7</v>
      </c>
      <c r="C281" s="5" t="str">
        <f t="shared" si="4"/>
        <v>f3h_7</v>
      </c>
      <c r="D281" s="5">
        <v>0.11343300000000001</v>
      </c>
      <c r="E281" s="34">
        <v>1.5282800000000001E-10</v>
      </c>
    </row>
    <row r="282" spans="1:5" x14ac:dyDescent="0.2">
      <c r="A282" s="5" t="s">
        <v>6</v>
      </c>
      <c r="B282" s="5">
        <v>7</v>
      </c>
      <c r="C282" s="5" t="str">
        <f t="shared" si="4"/>
        <v>f3h_7</v>
      </c>
      <c r="D282" s="5">
        <v>0.11343300000000001</v>
      </c>
      <c r="E282" s="34">
        <v>2.0856799999999999E-10</v>
      </c>
    </row>
    <row r="283" spans="1:5" x14ac:dyDescent="0.2">
      <c r="A283" s="5" t="s">
        <v>6</v>
      </c>
      <c r="B283" s="5">
        <v>7</v>
      </c>
      <c r="C283" s="5" t="str">
        <f t="shared" si="4"/>
        <v>f3h_7</v>
      </c>
      <c r="D283" s="5">
        <v>0.113459</v>
      </c>
      <c r="E283" s="34">
        <v>2.08638E-10</v>
      </c>
    </row>
    <row r="284" spans="1:5" x14ac:dyDescent="0.2">
      <c r="A284" s="5" t="s">
        <v>6</v>
      </c>
      <c r="B284" s="5">
        <v>7</v>
      </c>
      <c r="C284" s="5" t="str">
        <f t="shared" si="4"/>
        <v>f3h_7</v>
      </c>
      <c r="D284" s="5">
        <v>0.11343300000000001</v>
      </c>
      <c r="E284" s="34">
        <v>2.0857099999999999E-10</v>
      </c>
    </row>
    <row r="285" spans="1:5" x14ac:dyDescent="0.2">
      <c r="A285" s="5" t="s">
        <v>6</v>
      </c>
      <c r="B285" s="5">
        <v>7</v>
      </c>
      <c r="C285" s="5" t="str">
        <f t="shared" si="4"/>
        <v>f3h_7</v>
      </c>
      <c r="D285" s="5">
        <v>0.11343300000000001</v>
      </c>
      <c r="E285" s="34">
        <v>2.6386899999999998E-10</v>
      </c>
    </row>
    <row r="286" spans="1:5" x14ac:dyDescent="0.2">
      <c r="A286" s="5" t="s">
        <v>6</v>
      </c>
      <c r="B286" s="5">
        <v>7</v>
      </c>
      <c r="C286" s="5" t="str">
        <f t="shared" si="4"/>
        <v>f3h_7</v>
      </c>
      <c r="D286" s="5">
        <v>0.11343300000000001</v>
      </c>
      <c r="E286" s="34">
        <v>5.2627899999999996E-10</v>
      </c>
    </row>
    <row r="287" spans="1:5" x14ac:dyDescent="0.2">
      <c r="A287" s="5" t="s">
        <v>6</v>
      </c>
      <c r="B287" s="5">
        <v>7</v>
      </c>
      <c r="C287" s="5" t="str">
        <f t="shared" si="4"/>
        <v>f3h_7</v>
      </c>
      <c r="D287" s="5">
        <v>0.11343300000000001</v>
      </c>
      <c r="E287" s="34">
        <v>1.52579E-10</v>
      </c>
    </row>
    <row r="288" spans="1:5" x14ac:dyDescent="0.2">
      <c r="A288" s="5" t="s">
        <v>6</v>
      </c>
      <c r="B288" s="5">
        <v>14</v>
      </c>
      <c r="C288" s="5" t="str">
        <f t="shared" si="4"/>
        <v>f3h_14</v>
      </c>
      <c r="D288" s="5">
        <v>9.381849999999999E-10</v>
      </c>
      <c r="E288" s="34">
        <v>1.5521399999999999E-11</v>
      </c>
    </row>
    <row r="289" spans="1:5" x14ac:dyDescent="0.2">
      <c r="A289" s="5" t="s">
        <v>6</v>
      </c>
      <c r="B289" s="5">
        <v>14</v>
      </c>
      <c r="C289" s="5" t="str">
        <f t="shared" si="4"/>
        <v>f3h_14</v>
      </c>
      <c r="D289" s="5">
        <v>4.9375999999999996E-10</v>
      </c>
      <c r="E289" s="34">
        <v>2.4103099999999999E-11</v>
      </c>
    </row>
    <row r="290" spans="1:5" x14ac:dyDescent="0.2">
      <c r="A290" s="5" t="s">
        <v>6</v>
      </c>
      <c r="B290" s="5">
        <v>14</v>
      </c>
      <c r="C290" s="5" t="str">
        <f t="shared" si="4"/>
        <v>f3h_14</v>
      </c>
      <c r="D290" s="5">
        <v>4.8802299999999996E-10</v>
      </c>
      <c r="E290" s="34">
        <v>7.40342E-12</v>
      </c>
    </row>
    <row r="291" spans="1:5" x14ac:dyDescent="0.2">
      <c r="A291" s="5" t="s">
        <v>6</v>
      </c>
      <c r="B291" s="5">
        <v>14</v>
      </c>
      <c r="C291" s="5" t="str">
        <f t="shared" si="4"/>
        <v>f3h_14</v>
      </c>
      <c r="D291" s="5">
        <v>4.8753099999999998E-10</v>
      </c>
      <c r="E291" s="34">
        <v>7.7944199999999996E-10</v>
      </c>
    </row>
    <row r="292" spans="1:5" x14ac:dyDescent="0.2">
      <c r="A292" s="5" t="s">
        <v>6</v>
      </c>
      <c r="B292" s="5">
        <v>14</v>
      </c>
      <c r="C292" s="5" t="str">
        <f t="shared" si="4"/>
        <v>f3h_14</v>
      </c>
      <c r="D292" s="5">
        <v>4.8756000000000002E-10</v>
      </c>
      <c r="E292" s="34">
        <v>9.1318300000000007E-13</v>
      </c>
    </row>
    <row r="293" spans="1:5" x14ac:dyDescent="0.2">
      <c r="A293" s="5" t="s">
        <v>6</v>
      </c>
      <c r="B293" s="5">
        <v>14</v>
      </c>
      <c r="C293" s="5" t="str">
        <f t="shared" si="4"/>
        <v>f3h_14</v>
      </c>
      <c r="D293" s="5">
        <v>1.0550100000000001E-9</v>
      </c>
      <c r="E293" s="34">
        <v>1.04618E-2</v>
      </c>
    </row>
    <row r="294" spans="1:5" x14ac:dyDescent="0.2">
      <c r="A294" s="5" t="s">
        <v>6</v>
      </c>
      <c r="B294" s="5">
        <v>14</v>
      </c>
      <c r="C294" s="5" t="str">
        <f t="shared" si="4"/>
        <v>f3h_14</v>
      </c>
      <c r="D294" s="5">
        <v>1.0079E-9</v>
      </c>
      <c r="E294" s="34">
        <v>1.12235E-10</v>
      </c>
    </row>
    <row r="295" spans="1:5" x14ac:dyDescent="0.2">
      <c r="A295" s="5" t="s">
        <v>6</v>
      </c>
      <c r="B295" s="5">
        <v>14</v>
      </c>
      <c r="C295" s="5" t="str">
        <f t="shared" si="4"/>
        <v>f3h_14</v>
      </c>
      <c r="D295" s="5">
        <v>4.8751899999999998E-10</v>
      </c>
      <c r="E295" s="34">
        <v>2.2655599999999999E-12</v>
      </c>
    </row>
    <row r="296" spans="1:5" x14ac:dyDescent="0.2">
      <c r="A296" s="5" t="s">
        <v>6</v>
      </c>
      <c r="B296" s="5">
        <v>14</v>
      </c>
      <c r="C296" s="5" t="str">
        <f t="shared" si="4"/>
        <v>f3h_14</v>
      </c>
      <c r="D296" s="5">
        <v>1.3567000000000001E-9</v>
      </c>
      <c r="E296" s="34">
        <v>2.9682999999999999E-7</v>
      </c>
    </row>
    <row r="297" spans="1:5" x14ac:dyDescent="0.2">
      <c r="A297" s="5" t="s">
        <v>6</v>
      </c>
      <c r="B297" s="5">
        <v>14</v>
      </c>
      <c r="C297" s="5" t="str">
        <f t="shared" si="4"/>
        <v>f3h_14</v>
      </c>
      <c r="D297" s="5">
        <v>1.13084E-9</v>
      </c>
      <c r="E297" s="34">
        <v>8.8299800000000003E-13</v>
      </c>
    </row>
    <row r="298" spans="1:5" x14ac:dyDescent="0.2">
      <c r="A298" s="5" t="s">
        <v>6</v>
      </c>
      <c r="B298" s="5">
        <v>14</v>
      </c>
      <c r="C298" s="5" t="str">
        <f t="shared" si="4"/>
        <v>f3h_14</v>
      </c>
      <c r="D298" s="5">
        <v>8.8602100000000002E-10</v>
      </c>
      <c r="E298" s="34">
        <v>2.14296E-12</v>
      </c>
    </row>
    <row r="299" spans="1:5" x14ac:dyDescent="0.2">
      <c r="A299" s="5" t="s">
        <v>6</v>
      </c>
      <c r="B299" s="5">
        <v>14</v>
      </c>
      <c r="C299" s="5" t="str">
        <f t="shared" si="4"/>
        <v>f3h_14</v>
      </c>
      <c r="D299" s="5">
        <v>9.614599999999999E-10</v>
      </c>
      <c r="E299" s="34">
        <v>9.2932799999999997E-11</v>
      </c>
    </row>
    <row r="300" spans="1:5" x14ac:dyDescent="0.2">
      <c r="A300" s="5" t="s">
        <v>6</v>
      </c>
      <c r="B300" s="5">
        <v>14</v>
      </c>
      <c r="C300" s="5" t="str">
        <f t="shared" si="4"/>
        <v>f3h_14</v>
      </c>
      <c r="D300" s="5">
        <v>1.3713800000000001E-9</v>
      </c>
      <c r="E300" s="34">
        <v>5.7118499999999999E-5</v>
      </c>
    </row>
    <row r="301" spans="1:5" x14ac:dyDescent="0.2">
      <c r="A301" s="5" t="s">
        <v>6</v>
      </c>
      <c r="B301" s="5">
        <v>14</v>
      </c>
      <c r="C301" s="5" t="str">
        <f t="shared" si="4"/>
        <v>f3h_14</v>
      </c>
      <c r="D301" s="5">
        <v>1.3501900000000001E-9</v>
      </c>
      <c r="E301" s="34">
        <v>3.5665100000000001E-10</v>
      </c>
    </row>
    <row r="302" spans="1:5" x14ac:dyDescent="0.2">
      <c r="A302" s="5" t="s">
        <v>6</v>
      </c>
      <c r="B302" s="5">
        <v>14</v>
      </c>
      <c r="C302" s="5" t="str">
        <f t="shared" si="4"/>
        <v>f3h_14</v>
      </c>
      <c r="D302" s="5">
        <v>4.9544699999999995E-10</v>
      </c>
      <c r="E302" s="34">
        <v>3.0607100000000002E-12</v>
      </c>
    </row>
    <row r="303" spans="1:5" x14ac:dyDescent="0.2">
      <c r="A303" s="5" t="s">
        <v>7</v>
      </c>
      <c r="B303" s="5">
        <v>0</v>
      </c>
      <c r="C303" s="5" t="str">
        <f t="shared" si="4"/>
        <v>pgm1_0</v>
      </c>
      <c r="D303" s="5">
        <v>3.8623299999999998E-18</v>
      </c>
      <c r="E303" s="34">
        <v>1.1699299999999999E-7</v>
      </c>
    </row>
    <row r="304" spans="1:5" x14ac:dyDescent="0.2">
      <c r="A304" s="5" t="s">
        <v>7</v>
      </c>
      <c r="B304" s="5">
        <v>0</v>
      </c>
      <c r="C304" s="5" t="str">
        <f t="shared" si="4"/>
        <v>pgm1_0</v>
      </c>
      <c r="D304" s="5">
        <v>4.9747000000000002E-9</v>
      </c>
      <c r="E304" s="34">
        <v>5.6605200000000004E-13</v>
      </c>
    </row>
    <row r="305" spans="1:5" x14ac:dyDescent="0.2">
      <c r="A305" s="5" t="s">
        <v>7</v>
      </c>
      <c r="B305" s="5">
        <v>0</v>
      </c>
      <c r="C305" s="5" t="str">
        <f t="shared" si="4"/>
        <v>pgm1_0</v>
      </c>
      <c r="D305" s="5">
        <v>6.1087600000000003E-15</v>
      </c>
      <c r="E305" s="34">
        <v>2.3774100000000001E-7</v>
      </c>
    </row>
    <row r="306" spans="1:5" x14ac:dyDescent="0.2">
      <c r="A306" s="5" t="s">
        <v>7</v>
      </c>
      <c r="B306" s="5">
        <v>0</v>
      </c>
      <c r="C306" s="5" t="str">
        <f t="shared" si="4"/>
        <v>pgm1_0</v>
      </c>
      <c r="D306" s="5">
        <v>1.34094E-16</v>
      </c>
      <c r="E306" s="34">
        <v>2.62998E-8</v>
      </c>
    </row>
    <row r="307" spans="1:5" x14ac:dyDescent="0.2">
      <c r="A307" s="5" t="s">
        <v>7</v>
      </c>
      <c r="B307" s="5">
        <v>0</v>
      </c>
      <c r="C307" s="5" t="str">
        <f t="shared" si="4"/>
        <v>pgm1_0</v>
      </c>
      <c r="D307" s="5">
        <v>1.25859E-16</v>
      </c>
      <c r="E307" s="34">
        <v>4.13448E-8</v>
      </c>
    </row>
    <row r="308" spans="1:5" x14ac:dyDescent="0.2">
      <c r="A308" s="5" t="s">
        <v>7</v>
      </c>
      <c r="B308" s="5">
        <v>0</v>
      </c>
      <c r="C308" s="5" t="str">
        <f t="shared" si="4"/>
        <v>pgm1_0</v>
      </c>
      <c r="D308" s="5">
        <v>2.84447E-11</v>
      </c>
      <c r="E308" s="34">
        <v>1.08719E-16</v>
      </c>
    </row>
    <row r="309" spans="1:5" x14ac:dyDescent="0.2">
      <c r="A309" s="5" t="s">
        <v>7</v>
      </c>
      <c r="B309" s="5">
        <v>0</v>
      </c>
      <c r="C309" s="5" t="str">
        <f t="shared" si="4"/>
        <v>pgm1_0</v>
      </c>
      <c r="D309" s="5">
        <v>2.8339700000000002E-13</v>
      </c>
      <c r="E309" s="34">
        <v>1.8511199999999999E-12</v>
      </c>
    </row>
    <row r="310" spans="1:5" x14ac:dyDescent="0.2">
      <c r="A310" s="5" t="s">
        <v>7</v>
      </c>
      <c r="B310" s="5">
        <v>0</v>
      </c>
      <c r="C310" s="5" t="str">
        <f t="shared" si="4"/>
        <v>pgm1_0</v>
      </c>
      <c r="D310" s="5">
        <v>4.7455100000000001E-16</v>
      </c>
      <c r="E310" s="34">
        <v>2.5482000000000001E-10</v>
      </c>
    </row>
    <row r="311" spans="1:5" x14ac:dyDescent="0.2">
      <c r="A311" s="5" t="s">
        <v>7</v>
      </c>
      <c r="B311" s="5">
        <v>0</v>
      </c>
      <c r="C311" s="5" t="str">
        <f t="shared" si="4"/>
        <v>pgm1_0</v>
      </c>
      <c r="D311" s="5">
        <v>4.9089299999999996E-13</v>
      </c>
      <c r="E311" s="34">
        <v>1.05549E-8</v>
      </c>
    </row>
    <row r="312" spans="1:5" x14ac:dyDescent="0.2">
      <c r="A312" s="5" t="s">
        <v>7</v>
      </c>
      <c r="B312" s="5">
        <v>0</v>
      </c>
      <c r="C312" s="5" t="str">
        <f t="shared" si="4"/>
        <v>pgm1_0</v>
      </c>
      <c r="D312" s="5">
        <v>2.1377900000000001E-5</v>
      </c>
      <c r="E312" s="34">
        <v>2.47736E-14</v>
      </c>
    </row>
    <row r="313" spans="1:5" x14ac:dyDescent="0.2">
      <c r="A313" s="5" t="s">
        <v>7</v>
      </c>
      <c r="B313" s="5">
        <v>0</v>
      </c>
      <c r="C313" s="5" t="str">
        <f t="shared" si="4"/>
        <v>pgm1_0</v>
      </c>
      <c r="D313" s="5">
        <v>5.9466599999999999E-16</v>
      </c>
      <c r="E313" s="34">
        <v>2.5583499999999998E-6</v>
      </c>
    </row>
    <row r="314" spans="1:5" x14ac:dyDescent="0.2">
      <c r="A314" s="5" t="s">
        <v>7</v>
      </c>
      <c r="B314" s="5">
        <v>0</v>
      </c>
      <c r="C314" s="5" t="str">
        <f t="shared" si="4"/>
        <v>pgm1_0</v>
      </c>
      <c r="D314" s="5">
        <v>1.50993E-14</v>
      </c>
      <c r="E314" s="34">
        <v>1.8785300000000001E-9</v>
      </c>
    </row>
    <row r="315" spans="1:5" x14ac:dyDescent="0.2">
      <c r="A315" s="5" t="s">
        <v>7</v>
      </c>
      <c r="B315" s="5">
        <v>0</v>
      </c>
      <c r="C315" s="5" t="str">
        <f t="shared" si="4"/>
        <v>pgm1_0</v>
      </c>
      <c r="D315" s="5">
        <v>4.2021699999999997E-12</v>
      </c>
      <c r="E315" s="34">
        <v>5.1987199999999996E-6</v>
      </c>
    </row>
    <row r="316" spans="1:5" x14ac:dyDescent="0.2">
      <c r="A316" s="5" t="s">
        <v>7</v>
      </c>
      <c r="B316" s="5">
        <v>0</v>
      </c>
      <c r="C316" s="5" t="str">
        <f t="shared" si="4"/>
        <v>pgm1_0</v>
      </c>
      <c r="D316" s="5">
        <v>2.07534E-14</v>
      </c>
      <c r="E316" s="34">
        <v>1.8742800000000002E-14</v>
      </c>
    </row>
    <row r="317" spans="1:5" x14ac:dyDescent="0.2">
      <c r="A317" s="5" t="s">
        <v>7</v>
      </c>
      <c r="B317" s="5">
        <v>0</v>
      </c>
      <c r="C317" s="5" t="str">
        <f t="shared" si="4"/>
        <v>pgm1_0</v>
      </c>
      <c r="D317" s="5">
        <v>1.76848E-6</v>
      </c>
      <c r="E317" s="34">
        <v>4.3249100000000002E-16</v>
      </c>
    </row>
    <row r="318" spans="1:5" x14ac:dyDescent="0.2">
      <c r="A318" s="5" t="s">
        <v>7</v>
      </c>
      <c r="B318" s="5">
        <v>1</v>
      </c>
      <c r="C318" s="5" t="str">
        <f t="shared" si="4"/>
        <v>pgm1_1</v>
      </c>
      <c r="D318" s="5">
        <v>66613100</v>
      </c>
      <c r="E318" s="34">
        <v>3.1745699999999999E-12</v>
      </c>
    </row>
    <row r="319" spans="1:5" x14ac:dyDescent="0.2">
      <c r="A319" s="5" t="s">
        <v>7</v>
      </c>
      <c r="B319" s="5">
        <v>1</v>
      </c>
      <c r="C319" s="5" t="str">
        <f t="shared" si="4"/>
        <v>pgm1_1</v>
      </c>
      <c r="D319" s="5">
        <v>66613200</v>
      </c>
      <c r="E319" s="34">
        <v>5.4297599999999997E-12</v>
      </c>
    </row>
    <row r="320" spans="1:5" x14ac:dyDescent="0.2">
      <c r="A320" s="5" t="s">
        <v>7</v>
      </c>
      <c r="B320" s="5">
        <v>1</v>
      </c>
      <c r="C320" s="5" t="str">
        <f t="shared" si="4"/>
        <v>pgm1_1</v>
      </c>
      <c r="D320" s="5">
        <v>66613200</v>
      </c>
      <c r="E320" s="34">
        <v>6.2349600000000003E-12</v>
      </c>
    </row>
    <row r="321" spans="1:5" x14ac:dyDescent="0.2">
      <c r="A321" s="5" t="s">
        <v>7</v>
      </c>
      <c r="B321" s="5">
        <v>1</v>
      </c>
      <c r="C321" s="5" t="str">
        <f t="shared" si="4"/>
        <v>pgm1_1</v>
      </c>
      <c r="D321" s="5">
        <v>66613100</v>
      </c>
      <c r="E321" s="34">
        <v>4.3172800000000004E-12</v>
      </c>
    </row>
    <row r="322" spans="1:5" x14ac:dyDescent="0.2">
      <c r="A322" s="5" t="s">
        <v>7</v>
      </c>
      <c r="B322" s="5">
        <v>1</v>
      </c>
      <c r="C322" s="5" t="str">
        <f t="shared" si="4"/>
        <v>pgm1_1</v>
      </c>
      <c r="D322" s="5">
        <v>66613100</v>
      </c>
      <c r="E322" s="34">
        <v>8.4393099999999999E-9</v>
      </c>
    </row>
    <row r="323" spans="1:5" x14ac:dyDescent="0.2">
      <c r="A323" s="5" t="s">
        <v>7</v>
      </c>
      <c r="B323" s="5">
        <v>1</v>
      </c>
      <c r="C323" s="5" t="str">
        <f t="shared" ref="C323:C377" si="5">A323&amp;"_"&amp;B323</f>
        <v>pgm1_1</v>
      </c>
      <c r="D323" s="5">
        <v>66613200</v>
      </c>
      <c r="E323" s="34">
        <v>8.6406100000000003E-12</v>
      </c>
    </row>
    <row r="324" spans="1:5" x14ac:dyDescent="0.2">
      <c r="A324" s="5" t="s">
        <v>7</v>
      </c>
      <c r="B324" s="5">
        <v>1</v>
      </c>
      <c r="C324" s="5" t="str">
        <f t="shared" si="5"/>
        <v>pgm1_1</v>
      </c>
      <c r="D324" s="5">
        <v>66613100</v>
      </c>
      <c r="E324" s="34">
        <v>3.7708900000000003E-12</v>
      </c>
    </row>
    <row r="325" spans="1:5" x14ac:dyDescent="0.2">
      <c r="A325" s="5" t="s">
        <v>7</v>
      </c>
      <c r="B325" s="5">
        <v>1</v>
      </c>
      <c r="C325" s="5" t="str">
        <f t="shared" si="5"/>
        <v>pgm1_1</v>
      </c>
      <c r="D325" s="5">
        <v>66613100</v>
      </c>
      <c r="E325" s="34">
        <v>7.3151500000000004E-14</v>
      </c>
    </row>
    <row r="326" spans="1:5" x14ac:dyDescent="0.2">
      <c r="A326" s="5" t="s">
        <v>7</v>
      </c>
      <c r="B326" s="5">
        <v>1</v>
      </c>
      <c r="C326" s="5" t="str">
        <f t="shared" si="5"/>
        <v>pgm1_1</v>
      </c>
      <c r="D326" s="5">
        <v>66613100</v>
      </c>
      <c r="E326" s="34">
        <v>1.8222899999999999E-9</v>
      </c>
    </row>
    <row r="327" spans="1:5" x14ac:dyDescent="0.2">
      <c r="A327" s="5" t="s">
        <v>7</v>
      </c>
      <c r="B327" s="5">
        <v>1</v>
      </c>
      <c r="C327" s="5" t="str">
        <f t="shared" si="5"/>
        <v>pgm1_1</v>
      </c>
      <c r="D327" s="5">
        <v>66613200</v>
      </c>
      <c r="E327" s="34">
        <v>7.9649100000000004E-14</v>
      </c>
    </row>
    <row r="328" spans="1:5" x14ac:dyDescent="0.2">
      <c r="A328" s="5" t="s">
        <v>7</v>
      </c>
      <c r="B328" s="5">
        <v>1</v>
      </c>
      <c r="C328" s="5" t="str">
        <f t="shared" si="5"/>
        <v>pgm1_1</v>
      </c>
      <c r="D328" s="5">
        <v>66613100</v>
      </c>
      <c r="E328" s="34">
        <v>1.8225500000000001E-10</v>
      </c>
    </row>
    <row r="329" spans="1:5" x14ac:dyDescent="0.2">
      <c r="A329" s="5" t="s">
        <v>7</v>
      </c>
      <c r="B329" s="5">
        <v>1</v>
      </c>
      <c r="C329" s="5" t="str">
        <f t="shared" si="5"/>
        <v>pgm1_1</v>
      </c>
      <c r="D329" s="5">
        <v>66613100</v>
      </c>
      <c r="E329" s="34">
        <v>2.9168699999999999E-12</v>
      </c>
    </row>
    <row r="330" spans="1:5" x14ac:dyDescent="0.2">
      <c r="A330" s="5" t="s">
        <v>7</v>
      </c>
      <c r="B330" s="5">
        <v>1</v>
      </c>
      <c r="C330" s="5" t="str">
        <f t="shared" si="5"/>
        <v>pgm1_1</v>
      </c>
      <c r="D330" s="5">
        <v>66613200</v>
      </c>
      <c r="E330" s="34">
        <v>3.98431E-10</v>
      </c>
    </row>
    <row r="331" spans="1:5" x14ac:dyDescent="0.2">
      <c r="A331" s="5" t="s">
        <v>7</v>
      </c>
      <c r="B331" s="5">
        <v>1</v>
      </c>
      <c r="C331" s="5" t="str">
        <f t="shared" si="5"/>
        <v>pgm1_1</v>
      </c>
      <c r="D331" s="5">
        <v>66613200</v>
      </c>
      <c r="E331" s="34">
        <v>4.63921E-12</v>
      </c>
    </row>
    <row r="332" spans="1:5" x14ac:dyDescent="0.2">
      <c r="A332" s="5" t="s">
        <v>7</v>
      </c>
      <c r="B332" s="5">
        <v>1</v>
      </c>
      <c r="C332" s="5" t="str">
        <f t="shared" si="5"/>
        <v>pgm1_1</v>
      </c>
      <c r="D332" s="5">
        <v>66613200</v>
      </c>
      <c r="E332" s="34">
        <v>2.20237E-12</v>
      </c>
    </row>
    <row r="333" spans="1:5" x14ac:dyDescent="0.2">
      <c r="A333" s="5" t="s">
        <v>7</v>
      </c>
      <c r="B333" s="5">
        <v>3</v>
      </c>
      <c r="C333" s="5" t="str">
        <f t="shared" si="5"/>
        <v>pgm1_3</v>
      </c>
      <c r="D333" s="5">
        <v>1.39795E-15</v>
      </c>
      <c r="E333" s="34">
        <v>7.4772200000000003E-7</v>
      </c>
    </row>
    <row r="334" spans="1:5" x14ac:dyDescent="0.2">
      <c r="A334" s="5" t="s">
        <v>7</v>
      </c>
      <c r="B334" s="5">
        <v>3</v>
      </c>
      <c r="C334" s="5" t="str">
        <f t="shared" si="5"/>
        <v>pgm1_3</v>
      </c>
      <c r="D334" s="5">
        <v>3.52363E-14</v>
      </c>
      <c r="E334" s="34">
        <v>2.1751100000000001E-11</v>
      </c>
    </row>
    <row r="335" spans="1:5" x14ac:dyDescent="0.2">
      <c r="A335" s="5" t="s">
        <v>7</v>
      </c>
      <c r="B335" s="5">
        <v>3</v>
      </c>
      <c r="C335" s="5" t="str">
        <f t="shared" si="5"/>
        <v>pgm1_3</v>
      </c>
      <c r="D335" s="5">
        <v>1.4809900000000001E-14</v>
      </c>
      <c r="E335" s="34">
        <v>1.20337E-10</v>
      </c>
    </row>
    <row r="336" spans="1:5" x14ac:dyDescent="0.2">
      <c r="A336" s="5" t="s">
        <v>7</v>
      </c>
      <c r="B336" s="5">
        <v>3</v>
      </c>
      <c r="C336" s="5" t="str">
        <f t="shared" si="5"/>
        <v>pgm1_3</v>
      </c>
      <c r="D336" s="5">
        <v>1.5265799999999999E-12</v>
      </c>
      <c r="E336" s="34">
        <v>1.2686E-5</v>
      </c>
    </row>
    <row r="337" spans="1:5" x14ac:dyDescent="0.2">
      <c r="A337" s="5" t="s">
        <v>7</v>
      </c>
      <c r="B337" s="5">
        <v>3</v>
      </c>
      <c r="C337" s="5" t="str">
        <f t="shared" si="5"/>
        <v>pgm1_3</v>
      </c>
      <c r="D337" s="5">
        <v>3.7422300000000001E-11</v>
      </c>
      <c r="E337" s="34">
        <v>4.3070499999999997E-6</v>
      </c>
    </row>
    <row r="338" spans="1:5" x14ac:dyDescent="0.2">
      <c r="A338" s="5" t="s">
        <v>7</v>
      </c>
      <c r="B338" s="5">
        <v>3</v>
      </c>
      <c r="C338" s="5" t="str">
        <f t="shared" si="5"/>
        <v>pgm1_3</v>
      </c>
      <c r="D338" s="5">
        <v>2.9504100000000002E-15</v>
      </c>
      <c r="E338" s="34">
        <v>4.15637E-12</v>
      </c>
    </row>
    <row r="339" spans="1:5" x14ac:dyDescent="0.2">
      <c r="A339" s="5" t="s">
        <v>7</v>
      </c>
      <c r="B339" s="5">
        <v>3</v>
      </c>
      <c r="C339" s="5" t="str">
        <f t="shared" si="5"/>
        <v>pgm1_3</v>
      </c>
      <c r="D339" s="5">
        <v>6.6960799999999994E-14</v>
      </c>
      <c r="E339" s="34">
        <v>2.37586E-11</v>
      </c>
    </row>
    <row r="340" spans="1:5" x14ac:dyDescent="0.2">
      <c r="A340" s="5" t="s">
        <v>7</v>
      </c>
      <c r="B340" s="5">
        <v>3</v>
      </c>
      <c r="C340" s="5" t="str">
        <f t="shared" si="5"/>
        <v>pgm1_3</v>
      </c>
      <c r="D340" s="5">
        <v>3.3889699999999998E-13</v>
      </c>
      <c r="E340" s="34">
        <v>6.67148E-11</v>
      </c>
    </row>
    <row r="341" spans="1:5" x14ac:dyDescent="0.2">
      <c r="A341" s="5" t="s">
        <v>7</v>
      </c>
      <c r="B341" s="5">
        <v>3</v>
      </c>
      <c r="C341" s="5" t="str">
        <f t="shared" si="5"/>
        <v>pgm1_3</v>
      </c>
      <c r="D341" s="5">
        <v>4.5606E-15</v>
      </c>
      <c r="E341" s="34">
        <v>1.34833E-8</v>
      </c>
    </row>
    <row r="342" spans="1:5" x14ac:dyDescent="0.2">
      <c r="A342" s="5" t="s">
        <v>7</v>
      </c>
      <c r="B342" s="5">
        <v>3</v>
      </c>
      <c r="C342" s="5" t="str">
        <f t="shared" si="5"/>
        <v>pgm1_3</v>
      </c>
      <c r="D342" s="5">
        <v>1.07673E-17</v>
      </c>
      <c r="E342" s="34">
        <v>1.78122E-12</v>
      </c>
    </row>
    <row r="343" spans="1:5" x14ac:dyDescent="0.2">
      <c r="A343" s="5" t="s">
        <v>7</v>
      </c>
      <c r="B343" s="5">
        <v>3</v>
      </c>
      <c r="C343" s="5" t="str">
        <f t="shared" si="5"/>
        <v>pgm1_3</v>
      </c>
      <c r="D343" s="5">
        <v>5.3380199999999999E-17</v>
      </c>
      <c r="E343" s="34">
        <v>9.0730600000000005E-9</v>
      </c>
    </row>
    <row r="344" spans="1:5" x14ac:dyDescent="0.2">
      <c r="A344" s="5" t="s">
        <v>7</v>
      </c>
      <c r="B344" s="5">
        <v>3</v>
      </c>
      <c r="C344" s="5" t="str">
        <f t="shared" si="5"/>
        <v>pgm1_3</v>
      </c>
      <c r="D344" s="5">
        <v>5.1179500000000003E-15</v>
      </c>
      <c r="E344" s="34">
        <v>2.02887E-12</v>
      </c>
    </row>
    <row r="345" spans="1:5" x14ac:dyDescent="0.2">
      <c r="A345" s="5" t="s">
        <v>7</v>
      </c>
      <c r="B345" s="5">
        <v>3</v>
      </c>
      <c r="C345" s="5" t="str">
        <f t="shared" si="5"/>
        <v>pgm1_3</v>
      </c>
      <c r="D345" s="5">
        <v>2.0376300000000001E-16</v>
      </c>
      <c r="E345" s="34">
        <v>5.6413600000000001E-12</v>
      </c>
    </row>
    <row r="346" spans="1:5" x14ac:dyDescent="0.2">
      <c r="A346" s="5" t="s">
        <v>7</v>
      </c>
      <c r="B346" s="5">
        <v>3</v>
      </c>
      <c r="C346" s="5" t="str">
        <f t="shared" si="5"/>
        <v>pgm1_3</v>
      </c>
      <c r="D346" s="5">
        <v>5.4621700000000002E-15</v>
      </c>
      <c r="E346" s="34">
        <v>1.6871600000000001E-12</v>
      </c>
    </row>
    <row r="347" spans="1:5" x14ac:dyDescent="0.2">
      <c r="A347" s="5" t="s">
        <v>7</v>
      </c>
      <c r="B347" s="5">
        <v>3</v>
      </c>
      <c r="C347" s="5" t="str">
        <f t="shared" si="5"/>
        <v>pgm1_3</v>
      </c>
      <c r="D347" s="5">
        <v>4.7443700000000003E-12</v>
      </c>
      <c r="E347" s="34">
        <v>7.6754999999999998E-11</v>
      </c>
    </row>
    <row r="348" spans="1:5" x14ac:dyDescent="0.2">
      <c r="A348" s="5" t="s">
        <v>7</v>
      </c>
      <c r="B348" s="5">
        <v>7</v>
      </c>
      <c r="C348" s="5" t="str">
        <f t="shared" si="5"/>
        <v>pgm1_7</v>
      </c>
      <c r="D348" s="5">
        <v>8.2198699999999997E-11</v>
      </c>
      <c r="E348" s="34">
        <v>2.62679E-11</v>
      </c>
    </row>
    <row r="349" spans="1:5" x14ac:dyDescent="0.2">
      <c r="A349" s="5" t="s">
        <v>7</v>
      </c>
      <c r="B349" s="5">
        <v>7</v>
      </c>
      <c r="C349" s="5" t="str">
        <f t="shared" si="5"/>
        <v>pgm1_7</v>
      </c>
      <c r="D349" s="5">
        <v>8.2830300000000005E-11</v>
      </c>
      <c r="E349" s="34">
        <v>4.6573299999999999E-12</v>
      </c>
    </row>
    <row r="350" spans="1:5" x14ac:dyDescent="0.2">
      <c r="A350" s="5" t="s">
        <v>7</v>
      </c>
      <c r="B350" s="5">
        <v>7</v>
      </c>
      <c r="C350" s="5" t="str">
        <f t="shared" si="5"/>
        <v>pgm1_7</v>
      </c>
      <c r="D350" s="5">
        <v>1.0698200000000001E-10</v>
      </c>
      <c r="E350" s="34">
        <v>4.2882099999999999E-8</v>
      </c>
    </row>
    <row r="351" spans="1:5" x14ac:dyDescent="0.2">
      <c r="A351" s="5" t="s">
        <v>7</v>
      </c>
      <c r="B351" s="5">
        <v>7</v>
      </c>
      <c r="C351" s="5" t="str">
        <f t="shared" si="5"/>
        <v>pgm1_7</v>
      </c>
      <c r="D351" s="5">
        <v>6.2974100000000003E-12</v>
      </c>
      <c r="E351" s="34">
        <v>1.9920299999999999E-11</v>
      </c>
    </row>
    <row r="352" spans="1:5" x14ac:dyDescent="0.2">
      <c r="A352" s="5" t="s">
        <v>7</v>
      </c>
      <c r="B352" s="5">
        <v>7</v>
      </c>
      <c r="C352" s="5" t="str">
        <f t="shared" si="5"/>
        <v>pgm1_7</v>
      </c>
      <c r="D352" s="5">
        <v>8.2188500000000003E-11</v>
      </c>
      <c r="E352" s="34">
        <v>4.2711000000000002E-12</v>
      </c>
    </row>
    <row r="353" spans="1:5" x14ac:dyDescent="0.2">
      <c r="A353" s="5" t="s">
        <v>7</v>
      </c>
      <c r="B353" s="5">
        <v>7</v>
      </c>
      <c r="C353" s="5" t="str">
        <f t="shared" si="5"/>
        <v>pgm1_7</v>
      </c>
      <c r="D353" s="5">
        <v>8.2198800000000003E-11</v>
      </c>
      <c r="E353" s="34">
        <v>2.0193600000000001E-11</v>
      </c>
    </row>
    <row r="354" spans="1:5" x14ac:dyDescent="0.2">
      <c r="A354" s="5" t="s">
        <v>7</v>
      </c>
      <c r="B354" s="5">
        <v>7</v>
      </c>
      <c r="C354" s="5" t="str">
        <f t="shared" si="5"/>
        <v>pgm1_7</v>
      </c>
      <c r="D354" s="5">
        <v>8.2796000000000005E-11</v>
      </c>
      <c r="E354" s="34">
        <v>0.15987299999999999</v>
      </c>
    </row>
    <row r="355" spans="1:5" x14ac:dyDescent="0.2">
      <c r="A355" s="5" t="s">
        <v>7</v>
      </c>
      <c r="B355" s="5">
        <v>7</v>
      </c>
      <c r="C355" s="5" t="str">
        <f t="shared" si="5"/>
        <v>pgm1_7</v>
      </c>
      <c r="D355" s="5">
        <v>8.2186699999999998E-11</v>
      </c>
      <c r="E355" s="34">
        <v>0.16018099999999999</v>
      </c>
    </row>
    <row r="356" spans="1:5" x14ac:dyDescent="0.2">
      <c r="A356" s="5" t="s">
        <v>7</v>
      </c>
      <c r="B356" s="5">
        <v>7</v>
      </c>
      <c r="C356" s="5" t="str">
        <f t="shared" si="5"/>
        <v>pgm1_7</v>
      </c>
      <c r="D356" s="5">
        <v>9.1025400000000002E-11</v>
      </c>
      <c r="E356" s="34">
        <v>7.9085000000000004E-11</v>
      </c>
    </row>
    <row r="357" spans="1:5" x14ac:dyDescent="0.2">
      <c r="A357" s="5" t="s">
        <v>7</v>
      </c>
      <c r="B357" s="5">
        <v>7</v>
      </c>
      <c r="C357" s="5" t="str">
        <f t="shared" si="5"/>
        <v>pgm1_7</v>
      </c>
      <c r="D357" s="5">
        <v>8.2188199999999997E-11</v>
      </c>
      <c r="E357" s="34">
        <v>1.87953E-11</v>
      </c>
    </row>
    <row r="358" spans="1:5" x14ac:dyDescent="0.2">
      <c r="A358" s="5" t="s">
        <v>7</v>
      </c>
      <c r="B358" s="5">
        <v>7</v>
      </c>
      <c r="C358" s="5" t="str">
        <f t="shared" si="5"/>
        <v>pgm1_7</v>
      </c>
      <c r="D358" s="5">
        <v>9.0154000000000002E-11</v>
      </c>
      <c r="E358" s="34">
        <v>0.15897500000000001</v>
      </c>
    </row>
    <row r="359" spans="1:5" x14ac:dyDescent="0.2">
      <c r="A359" s="5" t="s">
        <v>7</v>
      </c>
      <c r="B359" s="5">
        <v>7</v>
      </c>
      <c r="C359" s="5" t="str">
        <f t="shared" si="5"/>
        <v>pgm1_7</v>
      </c>
      <c r="D359" s="5">
        <v>8.2186600000000004E-11</v>
      </c>
      <c r="E359" s="34">
        <v>7.2342500000000001E-11</v>
      </c>
    </row>
    <row r="360" spans="1:5" x14ac:dyDescent="0.2">
      <c r="A360" s="5" t="s">
        <v>7</v>
      </c>
      <c r="B360" s="5">
        <v>7</v>
      </c>
      <c r="C360" s="5" t="str">
        <f t="shared" si="5"/>
        <v>pgm1_7</v>
      </c>
      <c r="D360" s="5">
        <v>8.2216699999999996E-11</v>
      </c>
      <c r="E360" s="34">
        <v>0.158993</v>
      </c>
    </row>
    <row r="361" spans="1:5" x14ac:dyDescent="0.2">
      <c r="A361" s="5" t="s">
        <v>7</v>
      </c>
      <c r="B361" s="5">
        <v>7</v>
      </c>
      <c r="C361" s="5" t="str">
        <f t="shared" si="5"/>
        <v>pgm1_7</v>
      </c>
      <c r="D361" s="5">
        <v>8.2186600000000004E-11</v>
      </c>
      <c r="E361" s="34">
        <v>2.3794800000000001E-11</v>
      </c>
    </row>
    <row r="362" spans="1:5" x14ac:dyDescent="0.2">
      <c r="A362" s="5" t="s">
        <v>7</v>
      </c>
      <c r="B362" s="5">
        <v>7</v>
      </c>
      <c r="C362" s="5" t="str">
        <f t="shared" si="5"/>
        <v>pgm1_7</v>
      </c>
      <c r="D362" s="5">
        <v>1.4360700000000001E-10</v>
      </c>
      <c r="E362" s="34">
        <v>6.0656200000000005E-4</v>
      </c>
    </row>
    <row r="363" spans="1:5" x14ac:dyDescent="0.2">
      <c r="A363" s="5" t="s">
        <v>7</v>
      </c>
      <c r="B363" s="5">
        <v>14</v>
      </c>
      <c r="C363" s="5" t="str">
        <f t="shared" si="5"/>
        <v>pgm1_14</v>
      </c>
      <c r="D363" s="5">
        <v>4.8952600000000003E-9</v>
      </c>
      <c r="E363" s="34">
        <v>3.8074800000000003E-11</v>
      </c>
    </row>
    <row r="364" spans="1:5" x14ac:dyDescent="0.2">
      <c r="A364" s="5" t="s">
        <v>7</v>
      </c>
      <c r="B364" s="5">
        <v>14</v>
      </c>
      <c r="C364" s="5" t="str">
        <f t="shared" si="5"/>
        <v>pgm1_14</v>
      </c>
      <c r="D364" s="5">
        <v>4.8952700000000002E-9</v>
      </c>
      <c r="E364" s="34">
        <v>2.26429E-13</v>
      </c>
    </row>
    <row r="365" spans="1:5" x14ac:dyDescent="0.2">
      <c r="A365" s="5" t="s">
        <v>7</v>
      </c>
      <c r="B365" s="5">
        <v>14</v>
      </c>
      <c r="C365" s="5" t="str">
        <f t="shared" si="5"/>
        <v>pgm1_14</v>
      </c>
      <c r="D365" s="5">
        <v>4.9165699999999997E-9</v>
      </c>
      <c r="E365" s="34">
        <v>2.0493900000000001E-4</v>
      </c>
    </row>
    <row r="366" spans="1:5" x14ac:dyDescent="0.2">
      <c r="A366" s="5" t="s">
        <v>7</v>
      </c>
      <c r="B366" s="5">
        <v>14</v>
      </c>
      <c r="C366" s="5" t="str">
        <f t="shared" si="5"/>
        <v>pgm1_14</v>
      </c>
      <c r="D366" s="5">
        <v>4.9038800000000002E-9</v>
      </c>
      <c r="E366" s="34">
        <v>6.0656200000000005E-4</v>
      </c>
    </row>
    <row r="367" spans="1:5" x14ac:dyDescent="0.2">
      <c r="A367" s="5" t="s">
        <v>7</v>
      </c>
      <c r="B367" s="5">
        <v>14</v>
      </c>
      <c r="C367" s="5" t="str">
        <f t="shared" si="5"/>
        <v>pgm1_14</v>
      </c>
      <c r="D367" s="5">
        <v>4.89515E-9</v>
      </c>
      <c r="E367" s="34">
        <v>2.49778E-18</v>
      </c>
    </row>
    <row r="368" spans="1:5" x14ac:dyDescent="0.2">
      <c r="A368" s="5" t="s">
        <v>7</v>
      </c>
      <c r="B368" s="5">
        <v>14</v>
      </c>
      <c r="C368" s="5" t="str">
        <f t="shared" si="5"/>
        <v>pgm1_14</v>
      </c>
      <c r="D368" s="5">
        <v>4.8979799999999997E-9</v>
      </c>
      <c r="E368" s="34">
        <v>1.9009800000000002E-9</v>
      </c>
    </row>
    <row r="369" spans="1:5" x14ac:dyDescent="0.2">
      <c r="A369" s="5" t="s">
        <v>7</v>
      </c>
      <c r="B369" s="5">
        <v>14</v>
      </c>
      <c r="C369" s="5" t="str">
        <f t="shared" si="5"/>
        <v>pgm1_14</v>
      </c>
      <c r="D369" s="5">
        <v>4.8952000000000002E-9</v>
      </c>
      <c r="E369" s="34">
        <v>6.69566E-8</v>
      </c>
    </row>
    <row r="370" spans="1:5" x14ac:dyDescent="0.2">
      <c r="A370" s="5" t="s">
        <v>7</v>
      </c>
      <c r="B370" s="5">
        <v>14</v>
      </c>
      <c r="C370" s="5" t="str">
        <f t="shared" si="5"/>
        <v>pgm1_14</v>
      </c>
      <c r="D370" s="5">
        <v>4.8952299999999999E-9</v>
      </c>
      <c r="E370" s="34">
        <v>8.1499200000000002E-7</v>
      </c>
    </row>
    <row r="371" spans="1:5" x14ac:dyDescent="0.2">
      <c r="A371" s="5" t="s">
        <v>7</v>
      </c>
      <c r="B371" s="5">
        <v>14</v>
      </c>
      <c r="C371" s="5" t="str">
        <f t="shared" si="5"/>
        <v>pgm1_14</v>
      </c>
      <c r="D371" s="5">
        <v>4.8952800000000001E-9</v>
      </c>
      <c r="E371" s="34">
        <v>9.4191599999999995E-7</v>
      </c>
    </row>
    <row r="372" spans="1:5" x14ac:dyDescent="0.2">
      <c r="A372" s="5" t="s">
        <v>7</v>
      </c>
      <c r="B372" s="5">
        <v>14</v>
      </c>
      <c r="C372" s="5" t="str">
        <f t="shared" si="5"/>
        <v>pgm1_14</v>
      </c>
      <c r="D372" s="5">
        <v>4.8957699999999999E-9</v>
      </c>
      <c r="E372" s="34">
        <v>1.5056600000000001E-5</v>
      </c>
    </row>
    <row r="373" spans="1:5" x14ac:dyDescent="0.2">
      <c r="A373" s="5" t="s">
        <v>7</v>
      </c>
      <c r="B373" s="5">
        <v>14</v>
      </c>
      <c r="C373" s="5" t="str">
        <f t="shared" si="5"/>
        <v>pgm1_14</v>
      </c>
      <c r="D373" s="5">
        <v>4.8961799999999999E-9</v>
      </c>
      <c r="E373" s="34">
        <v>1.5588799999999999E-5</v>
      </c>
    </row>
    <row r="374" spans="1:5" x14ac:dyDescent="0.2">
      <c r="A374" s="5" t="s">
        <v>7</v>
      </c>
      <c r="B374" s="5">
        <v>14</v>
      </c>
      <c r="C374" s="5" t="str">
        <f t="shared" si="5"/>
        <v>pgm1_14</v>
      </c>
      <c r="D374" s="5">
        <v>4.8951799999999996E-9</v>
      </c>
      <c r="E374" s="34">
        <v>1.9635699999999999E-5</v>
      </c>
    </row>
    <row r="375" spans="1:5" x14ac:dyDescent="0.2">
      <c r="A375" s="5" t="s">
        <v>7</v>
      </c>
      <c r="B375" s="5">
        <v>14</v>
      </c>
      <c r="C375" s="5" t="str">
        <f t="shared" si="5"/>
        <v>pgm1_14</v>
      </c>
      <c r="D375" s="5">
        <v>4.8953099999999997E-9</v>
      </c>
      <c r="E375" s="34">
        <v>5.70542E-5</v>
      </c>
    </row>
    <row r="376" spans="1:5" x14ac:dyDescent="0.2">
      <c r="A376" s="5" t="s">
        <v>7</v>
      </c>
      <c r="B376" s="5">
        <v>14</v>
      </c>
      <c r="C376" s="5" t="str">
        <f t="shared" si="5"/>
        <v>pgm1_14</v>
      </c>
      <c r="D376" s="5">
        <v>5.0346400000000003E-9</v>
      </c>
      <c r="E376" s="34">
        <v>2.31852E-4</v>
      </c>
    </row>
    <row r="377" spans="1:5" x14ac:dyDescent="0.2">
      <c r="A377" s="5" t="s">
        <v>7</v>
      </c>
      <c r="B377" s="5">
        <v>14</v>
      </c>
      <c r="C377" s="5" t="str">
        <f t="shared" si="5"/>
        <v>pgm1_14</v>
      </c>
      <c r="D377" s="5">
        <v>4.8952100000000001E-9</v>
      </c>
      <c r="E377" s="34">
        <v>9.33577E-4</v>
      </c>
    </row>
  </sheetData>
  <sortState xmlns:xlrd2="http://schemas.microsoft.com/office/spreadsheetml/2017/richdata2" ref="G3:I27">
    <sortCondition ref="I2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F349-4716-4838-9A31-50AEA6931FBA}">
  <sheetPr>
    <tabColor rgb="FFFFC000"/>
  </sheetPr>
  <dimension ref="A1:BF58"/>
  <sheetViews>
    <sheetView zoomScale="40" zoomScaleNormal="40" workbookViewId="0">
      <pane xSplit="3" topLeftCell="D1" activePane="topRight" state="frozen"/>
      <selection pane="topRight" activeCell="AH65" sqref="AH65"/>
    </sheetView>
  </sheetViews>
  <sheetFormatPr baseColWidth="10" defaultColWidth="8.6640625" defaultRowHeight="14" x14ac:dyDescent="0.15"/>
  <cols>
    <col min="1" max="2" width="8.6640625" style="5"/>
    <col min="3" max="3" width="8.5" style="80" bestFit="1" customWidth="1"/>
    <col min="4" max="6" width="8.6640625" style="5"/>
    <col min="7" max="7" width="2.1640625" style="5" customWidth="1"/>
    <col min="8" max="15" width="8.6640625" style="5"/>
    <col min="16" max="16" width="2.1640625" style="5" customWidth="1"/>
    <col min="17" max="20" width="8.6640625" style="5"/>
    <col min="21" max="21" width="2.1640625" style="5" customWidth="1"/>
    <col min="22" max="22" width="8.6640625" style="5"/>
    <col min="23" max="23" width="2.1640625" style="5" customWidth="1"/>
    <col min="24" max="24" width="12.33203125" style="34" bestFit="1" customWidth="1"/>
    <col min="25" max="25" width="9.1640625" style="34" bestFit="1" customWidth="1"/>
    <col min="26" max="26" width="2.1640625" style="5" customWidth="1"/>
    <col min="27" max="27" width="8" style="5" bestFit="1" customWidth="1"/>
    <col min="28" max="28" width="8.83203125" style="5" bestFit="1" customWidth="1"/>
    <col min="29" max="29" width="10" style="5" bestFit="1" customWidth="1"/>
    <col min="30" max="30" width="10.6640625" style="5" bestFit="1" customWidth="1"/>
    <col min="31" max="32" width="6.6640625" style="5" bestFit="1" customWidth="1"/>
    <col min="33" max="33" width="8.83203125" style="5" bestFit="1" customWidth="1"/>
    <col min="34" max="34" width="6.33203125" style="5" bestFit="1" customWidth="1"/>
    <col min="35" max="36" width="11.1640625" style="5" bestFit="1" customWidth="1"/>
    <col min="37" max="37" width="8.83203125" style="5" bestFit="1" customWidth="1"/>
    <col min="38" max="38" width="7.33203125" style="5" bestFit="1" customWidth="1"/>
    <col min="39" max="39" width="7.5" style="5" bestFit="1" customWidth="1"/>
    <col min="40" max="41" width="9.6640625" style="5" bestFit="1" customWidth="1"/>
    <col min="42" max="42" width="7.33203125" style="5" bestFit="1" customWidth="1"/>
    <col min="43" max="43" width="9.33203125" style="5" bestFit="1" customWidth="1"/>
    <col min="44" max="44" width="9.1640625" style="5" bestFit="1" customWidth="1"/>
    <col min="45" max="46" width="11.6640625" style="5" bestFit="1" customWidth="1"/>
    <col min="47" max="47" width="9.5" style="5" bestFit="1" customWidth="1"/>
    <col min="48" max="48" width="9.6640625" style="5" bestFit="1" customWidth="1"/>
    <col min="49" max="49" width="10" style="5" customWidth="1"/>
    <col min="50" max="50" width="2.1640625" style="5" customWidth="1"/>
    <col min="51" max="51" width="12.1640625" style="5" bestFit="1" customWidth="1"/>
    <col min="52" max="53" width="11.1640625" style="5" bestFit="1" customWidth="1"/>
    <col min="54" max="54" width="2.1640625" style="5" customWidth="1"/>
    <col min="55" max="16384" width="8.6640625" style="5"/>
  </cols>
  <sheetData>
    <row r="1" spans="1:58" x14ac:dyDescent="0.15">
      <c r="A1" s="92" t="s">
        <v>683</v>
      </c>
      <c r="B1" s="93"/>
      <c r="C1" s="102"/>
      <c r="D1" s="93"/>
    </row>
    <row r="2" spans="1:58" s="10" customFormat="1" ht="18" x14ac:dyDescent="0.2">
      <c r="A2" s="84" t="s">
        <v>671</v>
      </c>
      <c r="B2" s="83"/>
      <c r="C2" s="67"/>
      <c r="D2" s="67" t="s">
        <v>165</v>
      </c>
      <c r="E2" s="67" t="s">
        <v>165</v>
      </c>
      <c r="F2" s="67" t="s">
        <v>627</v>
      </c>
      <c r="G2" s="67"/>
      <c r="H2" s="67" t="s">
        <v>165</v>
      </c>
      <c r="I2" s="67" t="s">
        <v>564</v>
      </c>
      <c r="J2" s="67" t="s">
        <v>165</v>
      </c>
      <c r="K2" s="67" t="s">
        <v>165</v>
      </c>
      <c r="L2" s="67" t="s">
        <v>165</v>
      </c>
      <c r="M2" s="67" t="s">
        <v>165</v>
      </c>
      <c r="N2" s="67" t="s">
        <v>165</v>
      </c>
      <c r="O2" s="67" t="s">
        <v>165</v>
      </c>
      <c r="P2" s="67"/>
      <c r="Q2" s="67" t="s">
        <v>165</v>
      </c>
      <c r="R2" s="67" t="s">
        <v>166</v>
      </c>
      <c r="S2" s="67" t="s">
        <v>166</v>
      </c>
      <c r="T2" s="67" t="s">
        <v>165</v>
      </c>
      <c r="U2" s="67"/>
      <c r="V2" s="67" t="s">
        <v>628</v>
      </c>
      <c r="W2" s="67"/>
      <c r="X2" s="88"/>
      <c r="Y2" s="88"/>
      <c r="Z2" s="67"/>
      <c r="AA2" s="116" t="s">
        <v>672</v>
      </c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67"/>
      <c r="AY2" s="67" t="s">
        <v>673</v>
      </c>
      <c r="AZ2" s="83"/>
      <c r="BA2" s="83"/>
      <c r="BB2" s="67"/>
      <c r="BC2" s="89" t="s">
        <v>674</v>
      </c>
      <c r="BD2" s="83"/>
      <c r="BE2" s="83"/>
      <c r="BF2" s="83"/>
    </row>
    <row r="3" spans="1:58" x14ac:dyDescent="0.15">
      <c r="A3" s="10" t="s">
        <v>155</v>
      </c>
      <c r="B3" s="10" t="s">
        <v>154</v>
      </c>
      <c r="C3" s="10" t="s">
        <v>642</v>
      </c>
      <c r="D3" s="8" t="s">
        <v>629</v>
      </c>
      <c r="E3" s="8" t="s">
        <v>630</v>
      </c>
      <c r="F3" s="8" t="s">
        <v>631</v>
      </c>
      <c r="G3" s="63"/>
      <c r="H3" s="8" t="s">
        <v>0</v>
      </c>
      <c r="I3" s="8" t="s">
        <v>632</v>
      </c>
      <c r="J3" s="8" t="s">
        <v>633</v>
      </c>
      <c r="K3" s="8" t="s">
        <v>634</v>
      </c>
      <c r="L3" s="8" t="s">
        <v>168</v>
      </c>
      <c r="M3" s="8" t="s">
        <v>635</v>
      </c>
      <c r="N3" s="8" t="s">
        <v>161</v>
      </c>
      <c r="O3" s="8" t="s">
        <v>636</v>
      </c>
      <c r="P3" s="63"/>
      <c r="Q3" s="8" t="s">
        <v>162</v>
      </c>
      <c r="R3" s="8" t="s">
        <v>163</v>
      </c>
      <c r="S3" s="8" t="s">
        <v>164</v>
      </c>
      <c r="T3" s="8" t="s">
        <v>637</v>
      </c>
      <c r="U3" s="63"/>
      <c r="V3" s="8" t="s">
        <v>1</v>
      </c>
      <c r="W3" s="63"/>
      <c r="X3" s="82" t="s">
        <v>643</v>
      </c>
      <c r="Y3" s="82" t="s">
        <v>644</v>
      </c>
      <c r="Z3" s="63"/>
      <c r="AA3" s="10" t="s">
        <v>153</v>
      </c>
      <c r="AB3" s="10" t="s">
        <v>148</v>
      </c>
      <c r="AC3" s="10" t="s">
        <v>482</v>
      </c>
      <c r="AD3" s="10" t="s">
        <v>483</v>
      </c>
      <c r="AE3" s="10" t="s">
        <v>484</v>
      </c>
      <c r="AF3" s="10" t="s">
        <v>485</v>
      </c>
      <c r="AG3" s="10" t="s">
        <v>147</v>
      </c>
      <c r="AH3" s="10" t="s">
        <v>146</v>
      </c>
      <c r="AI3" s="10" t="s">
        <v>145</v>
      </c>
      <c r="AJ3" s="10" t="s">
        <v>144</v>
      </c>
      <c r="AK3" s="10" t="s">
        <v>143</v>
      </c>
      <c r="AL3" s="10" t="s">
        <v>142</v>
      </c>
      <c r="AM3" s="10" t="s">
        <v>141</v>
      </c>
      <c r="AN3" s="10" t="s">
        <v>140</v>
      </c>
      <c r="AO3" s="10" t="s">
        <v>139</v>
      </c>
      <c r="AP3" s="10" t="s">
        <v>138</v>
      </c>
      <c r="AQ3" s="10" t="s">
        <v>137</v>
      </c>
      <c r="AR3" s="10" t="s">
        <v>136</v>
      </c>
      <c r="AS3" s="10" t="s">
        <v>135</v>
      </c>
      <c r="AT3" s="10" t="s">
        <v>134</v>
      </c>
      <c r="AU3" s="10" t="s">
        <v>133</v>
      </c>
      <c r="AV3" s="10" t="s">
        <v>132</v>
      </c>
      <c r="AW3" s="10" t="s">
        <v>131</v>
      </c>
      <c r="AX3" s="63"/>
      <c r="AY3" s="8" t="s">
        <v>675</v>
      </c>
      <c r="AZ3" s="8" t="s">
        <v>676</v>
      </c>
      <c r="BA3" s="8" t="s">
        <v>677</v>
      </c>
      <c r="BB3" s="63"/>
      <c r="BC3" s="8" t="s">
        <v>678</v>
      </c>
      <c r="BD3" s="8" t="s">
        <v>679</v>
      </c>
      <c r="BE3" s="8" t="s">
        <v>680</v>
      </c>
      <c r="BF3" s="8" t="s">
        <v>681</v>
      </c>
    </row>
    <row r="4" spans="1:58" x14ac:dyDescent="0.15">
      <c r="A4" s="68" t="s">
        <v>3</v>
      </c>
      <c r="B4" s="36">
        <v>0</v>
      </c>
      <c r="C4" s="80" t="s">
        <v>651</v>
      </c>
      <c r="D4" s="72">
        <f>F4*15/6+O4+T4</f>
        <v>766.44376720130049</v>
      </c>
      <c r="E4" s="72">
        <f>F4*15/6+O4</f>
        <v>398.4773044948584</v>
      </c>
      <c r="F4" s="72">
        <v>2.5450885264700802</v>
      </c>
      <c r="G4" s="85"/>
      <c r="H4" s="72">
        <v>300.42209555151999</v>
      </c>
      <c r="I4" s="72">
        <v>24.5335551646487</v>
      </c>
      <c r="J4" s="72">
        <v>31.702058664159999</v>
      </c>
      <c r="K4" s="72">
        <v>8.3899919316442393</v>
      </c>
      <c r="L4" s="72">
        <v>89.159160925101645</v>
      </c>
      <c r="M4" s="72">
        <v>1.91683052634422</v>
      </c>
      <c r="N4" s="72">
        <v>0.61649617571729398</v>
      </c>
      <c r="O4" s="72">
        <v>392.11458317868318</v>
      </c>
      <c r="P4" s="85"/>
      <c r="Q4" s="72">
        <v>21.456179662813501</v>
      </c>
      <c r="R4" s="72">
        <v>387.22101401826899</v>
      </c>
      <c r="S4" s="72">
        <v>132.54441054717401</v>
      </c>
      <c r="T4" s="72">
        <f>Q4+4/6*R4+4/6*S4</f>
        <v>367.96646270644214</v>
      </c>
      <c r="U4" s="85"/>
      <c r="V4" s="72">
        <v>1196.64825735205</v>
      </c>
      <c r="W4" s="85"/>
      <c r="X4" s="34">
        <v>6.3717100000000003E-15</v>
      </c>
      <c r="Y4" s="34">
        <v>4.0095400000000001E-13</v>
      </c>
      <c r="Z4" s="85"/>
      <c r="AA4" s="5">
        <v>39.1</v>
      </c>
      <c r="AB4" s="5">
        <v>3.46</v>
      </c>
      <c r="AC4" s="5">
        <v>0.12</v>
      </c>
      <c r="AD4" s="5">
        <v>38.1</v>
      </c>
      <c r="AE4" s="5">
        <v>0.95199999999999996</v>
      </c>
      <c r="AF4" s="5">
        <v>0.54</v>
      </c>
      <c r="AG4" s="5">
        <v>27.5</v>
      </c>
      <c r="AH4" s="5">
        <v>202</v>
      </c>
      <c r="AI4" s="5">
        <v>43.5</v>
      </c>
      <c r="AJ4" s="5">
        <v>57.2</v>
      </c>
      <c r="AK4" s="5">
        <v>215</v>
      </c>
      <c r="AL4" s="5">
        <v>199</v>
      </c>
      <c r="AM4" s="5">
        <v>2.13</v>
      </c>
      <c r="AN4" s="5">
        <v>16</v>
      </c>
      <c r="AO4" s="5">
        <v>6.71</v>
      </c>
      <c r="AP4" s="5">
        <v>1390</v>
      </c>
      <c r="AQ4" s="5">
        <v>2.7799999999999998E-2</v>
      </c>
      <c r="AR4" s="5">
        <v>7.9200000000000007E-2</v>
      </c>
      <c r="AS4" s="5">
        <v>28.5</v>
      </c>
      <c r="AT4" s="5">
        <v>23.3</v>
      </c>
      <c r="AU4" s="5">
        <v>1750</v>
      </c>
      <c r="AV4" s="5">
        <v>501</v>
      </c>
      <c r="AW4" s="5">
        <v>103</v>
      </c>
      <c r="AX4" s="85"/>
      <c r="AY4" s="72">
        <f>AB4*I4</f>
        <v>84.886100869684498</v>
      </c>
      <c r="AZ4" s="72">
        <f t="shared" ref="AZ4:AZ28" si="0">AA4*N4</f>
        <v>24.105000470546194</v>
      </c>
      <c r="BA4" s="72">
        <f>(AW4*N4*AF4*M4)/(AR4*N4+AQ4*AF4*M4+AF4*M4*N4+AG4*AR4)</f>
        <v>22.713657586533859</v>
      </c>
      <c r="BB4" s="85"/>
      <c r="BC4" s="72">
        <f>(AS4*K4)/((AN4+K4)*(1+N4/AI4))</f>
        <v>9.6668057322769432</v>
      </c>
      <c r="BD4" s="72">
        <f>(AT4*J4)/((AO4+J4)*(1+M4/AJ4))</f>
        <v>18.606328735824029</v>
      </c>
      <c r="BE4" s="72">
        <f>(AU4*I4)/((AP4*(1+K4/AL4)+I4)*(1+J4/AK4))</f>
        <v>25.399260897170116</v>
      </c>
      <c r="BF4" s="72">
        <f>(AV4*N4)/(AM4*(1+M4/AH4)+N4)*AE4-(AV4*M4)/(AM4*(1+N4/AH4)+M4)*(1-AE4)</f>
        <v>94.90522800271286</v>
      </c>
    </row>
    <row r="5" spans="1:58" x14ac:dyDescent="0.15">
      <c r="A5" s="5" t="s">
        <v>3</v>
      </c>
      <c r="B5" s="5">
        <v>1</v>
      </c>
      <c r="C5" s="80" t="s">
        <v>652</v>
      </c>
      <c r="D5" s="59">
        <f t="shared" ref="D5:D28" si="1">F5*15/6+O5+T5</f>
        <v>1131.6161329580868</v>
      </c>
      <c r="E5" s="59">
        <f t="shared" ref="E5:E28" si="2">F5*15/6+O5</f>
        <v>806.15253795527497</v>
      </c>
      <c r="F5" s="59">
        <v>2.8612337637906</v>
      </c>
      <c r="G5" s="86"/>
      <c r="H5" s="59">
        <v>414.21415763632598</v>
      </c>
      <c r="I5" s="59">
        <v>79.465284258325795</v>
      </c>
      <c r="J5" s="59">
        <v>147.96101798981499</v>
      </c>
      <c r="K5" s="59">
        <v>71.810884156800299</v>
      </c>
      <c r="L5" s="59">
        <v>378.70247066326687</v>
      </c>
      <c r="M5" s="59">
        <v>3.8723185448347901</v>
      </c>
      <c r="N5" s="59">
        <v>2.2105067013708801</v>
      </c>
      <c r="O5" s="59">
        <v>798.99945354579847</v>
      </c>
      <c r="P5" s="86"/>
      <c r="Q5" s="59">
        <v>26.648260035419099</v>
      </c>
      <c r="R5" s="59">
        <v>331.43143568136401</v>
      </c>
      <c r="S5" s="59">
        <v>116.79156676972499</v>
      </c>
      <c r="T5" s="59">
        <f t="shared" ref="T5:T28" si="3">Q5+4/6*R5+4/6*S5</f>
        <v>325.46359500281176</v>
      </c>
      <c r="U5" s="86"/>
      <c r="V5" s="59">
        <v>645.24285478613501</v>
      </c>
      <c r="W5" s="86"/>
      <c r="X5" s="34">
        <v>926368000</v>
      </c>
      <c r="Y5" s="34">
        <v>2.56538E-11</v>
      </c>
      <c r="Z5" s="86"/>
      <c r="AA5" s="5">
        <v>24.5</v>
      </c>
      <c r="AB5" s="5">
        <v>0.222</v>
      </c>
      <c r="AC5" s="5">
        <v>1.26E-4</v>
      </c>
      <c r="AD5" s="5">
        <v>-1.55</v>
      </c>
      <c r="AE5" s="5">
        <v>0.94499999999999995</v>
      </c>
      <c r="AF5" s="5">
        <v>0.35599999999999998</v>
      </c>
      <c r="AG5" s="5">
        <v>69.7</v>
      </c>
      <c r="AH5" s="5">
        <v>62.4</v>
      </c>
      <c r="AI5" s="5">
        <v>17.7</v>
      </c>
      <c r="AJ5" s="5">
        <v>6.57</v>
      </c>
      <c r="AK5" s="5">
        <v>67.900000000000006</v>
      </c>
      <c r="AL5" s="5">
        <v>390</v>
      </c>
      <c r="AM5" s="5">
        <v>2.13</v>
      </c>
      <c r="AN5" s="5">
        <v>16</v>
      </c>
      <c r="AO5" s="5">
        <v>6.71</v>
      </c>
      <c r="AP5" s="5">
        <v>1390</v>
      </c>
      <c r="AQ5" s="5">
        <v>2.7799999999999998E-2</v>
      </c>
      <c r="AR5" s="5">
        <v>7.9200000000000007E-2</v>
      </c>
      <c r="AS5" s="5">
        <v>4.57</v>
      </c>
      <c r="AT5" s="5">
        <v>7.92</v>
      </c>
      <c r="AU5" s="5">
        <v>675</v>
      </c>
      <c r="AV5" s="5">
        <v>96.4</v>
      </c>
      <c r="AW5" s="5">
        <v>15</v>
      </c>
      <c r="AX5" s="86"/>
      <c r="AY5" s="59">
        <f t="shared" ref="AY5:AY28" si="4">AB5*I5</f>
        <v>17.641293105348328</v>
      </c>
      <c r="AZ5" s="59">
        <f t="shared" si="0"/>
        <v>54.15741418358656</v>
      </c>
      <c r="BA5" s="59">
        <f t="shared" ref="BA5:BA28" si="5">(AW5*N5*AF5*M5)/(AR5*N5+AQ5*AF5*M5+AF5*M5*N5+AG5*AR5)</f>
        <v>5.2055206198535089</v>
      </c>
      <c r="BB5" s="86"/>
      <c r="BC5" s="59">
        <f t="shared" ref="BC5:BC28" si="6">(AS5*K5)/((AN5+K5)*(1+N5/AI5))</f>
        <v>3.3223782715859049</v>
      </c>
      <c r="BD5" s="59">
        <f t="shared" ref="BD5:BD28" si="7">(AT5*J5)/((AO5+J5)*(1+M5/AJ5))</f>
        <v>4.7668554279310182</v>
      </c>
      <c r="BE5" s="59">
        <f t="shared" ref="BE5:BE28" si="8">(AU5*I5)/((AP5*(1+K5/AL5)+I5)*(1+J5/AK5))</f>
        <v>9.7787941118682422</v>
      </c>
      <c r="BF5" s="59">
        <f t="shared" ref="BF5:BF28" si="9">(AV5*N5)/(AM5*(1+M5/AH5)+N5)*AE5-(AV5*M5)/(AM5*(1+N5/AH5)+M5)*(1-AE5)</f>
        <v>41.644716039545692</v>
      </c>
    </row>
    <row r="6" spans="1:58" x14ac:dyDescent="0.15">
      <c r="A6" s="5" t="s">
        <v>3</v>
      </c>
      <c r="B6" s="5">
        <v>3</v>
      </c>
      <c r="C6" s="80" t="s">
        <v>653</v>
      </c>
      <c r="D6" s="59">
        <f t="shared" si="1"/>
        <v>2146.3029627850151</v>
      </c>
      <c r="E6" s="59">
        <f t="shared" si="2"/>
        <v>1736.094933125853</v>
      </c>
      <c r="F6" s="59">
        <v>4.3716934236820197</v>
      </c>
      <c r="G6" s="86"/>
      <c r="H6" s="59">
        <v>744.29865499649395</v>
      </c>
      <c r="I6" s="59">
        <v>182.967482291842</v>
      </c>
      <c r="J6" s="59">
        <v>402.18718387902402</v>
      </c>
      <c r="K6" s="59">
        <v>206.10502213821101</v>
      </c>
      <c r="L6" s="59">
        <v>974.22717060091907</v>
      </c>
      <c r="M6" s="59">
        <v>4.1921121602912397</v>
      </c>
      <c r="N6" s="59">
        <v>2.4477618089433602</v>
      </c>
      <c r="O6" s="59">
        <v>1725.1656995666478</v>
      </c>
      <c r="P6" s="86"/>
      <c r="Q6" s="59">
        <v>28.839681870063298</v>
      </c>
      <c r="R6" s="59">
        <v>440.03799700321201</v>
      </c>
      <c r="S6" s="59">
        <v>132.01452468043601</v>
      </c>
      <c r="T6" s="59">
        <f t="shared" si="3"/>
        <v>410.20802965916198</v>
      </c>
      <c r="U6" s="86"/>
      <c r="V6" s="59">
        <v>268.45944204938797</v>
      </c>
      <c r="W6" s="86"/>
      <c r="X6" s="34">
        <v>7353020</v>
      </c>
      <c r="Y6" s="34">
        <v>7.05971E-12</v>
      </c>
      <c r="Z6" s="86"/>
      <c r="AA6" s="5">
        <v>7.29</v>
      </c>
      <c r="AB6" s="5">
        <v>5.2900000000000003E-2</v>
      </c>
      <c r="AC6" s="5">
        <v>3.5499999999999997E-2</v>
      </c>
      <c r="AD6" s="5">
        <v>7.46</v>
      </c>
      <c r="AE6" s="5">
        <v>0.94599999999999995</v>
      </c>
      <c r="AF6" s="5">
        <v>0.39200000000000002</v>
      </c>
      <c r="AG6" s="5">
        <v>40.5</v>
      </c>
      <c r="AH6" s="5">
        <v>15.2</v>
      </c>
      <c r="AI6" s="5">
        <v>3.03</v>
      </c>
      <c r="AJ6" s="5">
        <v>6.52</v>
      </c>
      <c r="AK6" s="5">
        <v>225</v>
      </c>
      <c r="AL6" s="5">
        <v>262</v>
      </c>
      <c r="AM6" s="5">
        <v>2.13</v>
      </c>
      <c r="AN6" s="5">
        <v>16</v>
      </c>
      <c r="AO6" s="5">
        <v>6.71</v>
      </c>
      <c r="AP6" s="5">
        <v>1390</v>
      </c>
      <c r="AQ6" s="5">
        <v>2.7799999999999998E-2</v>
      </c>
      <c r="AR6" s="5">
        <v>7.9200000000000007E-2</v>
      </c>
      <c r="AS6" s="5">
        <v>6.92</v>
      </c>
      <c r="AT6" s="5">
        <v>4.33</v>
      </c>
      <c r="AU6" s="5">
        <v>595</v>
      </c>
      <c r="AV6" s="5">
        <v>72.8</v>
      </c>
      <c r="AW6" s="5">
        <v>13.5</v>
      </c>
      <c r="AX6" s="86"/>
      <c r="AY6" s="59">
        <f t="shared" si="4"/>
        <v>9.6789798132384419</v>
      </c>
      <c r="AZ6" s="59">
        <f t="shared" si="0"/>
        <v>17.844183587197097</v>
      </c>
      <c r="BA6" s="59">
        <f t="shared" si="5"/>
        <v>7.2698608347129969</v>
      </c>
      <c r="BB6" s="86"/>
      <c r="BC6" s="59">
        <f t="shared" si="6"/>
        <v>3.5520230450772261</v>
      </c>
      <c r="BD6" s="59">
        <f t="shared" si="7"/>
        <v>2.5922357067347996</v>
      </c>
      <c r="BE6" s="59">
        <f t="shared" si="8"/>
        <v>14.64693583376299</v>
      </c>
      <c r="BF6" s="59">
        <f t="shared" si="9"/>
        <v>30.163935836826262</v>
      </c>
    </row>
    <row r="7" spans="1:58" x14ac:dyDescent="0.15">
      <c r="A7" s="5" t="s">
        <v>3</v>
      </c>
      <c r="B7" s="5">
        <v>7</v>
      </c>
      <c r="C7" s="80" t="s">
        <v>654</v>
      </c>
      <c r="D7" s="59">
        <f t="shared" si="1"/>
        <v>1682.2707473299802</v>
      </c>
      <c r="E7" s="59">
        <f t="shared" si="2"/>
        <v>1343.0857507267033</v>
      </c>
      <c r="F7" s="59">
        <v>12.0965018948388</v>
      </c>
      <c r="G7" s="86"/>
      <c r="H7" s="59">
        <v>962.81532189115296</v>
      </c>
      <c r="I7" s="59">
        <v>76.419458810094099</v>
      </c>
      <c r="J7" s="59">
        <v>148.764118794636</v>
      </c>
      <c r="K7" s="59">
        <v>42.807792818797097</v>
      </c>
      <c r="L7" s="59">
        <v>344.41082923362131</v>
      </c>
      <c r="M7" s="59">
        <v>3.7797133666246299</v>
      </c>
      <c r="N7" s="59">
        <v>1.8386314982070699</v>
      </c>
      <c r="O7" s="59">
        <v>1312.8444959896062</v>
      </c>
      <c r="P7" s="86"/>
      <c r="Q7" s="59">
        <v>22.561113822202898</v>
      </c>
      <c r="R7" s="59">
        <v>319.678314187274</v>
      </c>
      <c r="S7" s="59">
        <v>155.25750998433699</v>
      </c>
      <c r="T7" s="59">
        <f t="shared" si="3"/>
        <v>339.18499660327689</v>
      </c>
      <c r="U7" s="86"/>
      <c r="V7" s="59">
        <v>171.14562479234999</v>
      </c>
      <c r="W7" s="86"/>
      <c r="X7" s="34">
        <v>4.5703400000000001E-10</v>
      </c>
      <c r="Y7" s="34">
        <v>3.2412100000000002E-10</v>
      </c>
      <c r="Z7" s="86"/>
      <c r="AA7" s="5">
        <v>1.57</v>
      </c>
      <c r="AB7" s="5">
        <v>0.15</v>
      </c>
      <c r="AC7" s="5">
        <v>8.3500000000000005E-2</v>
      </c>
      <c r="AD7" s="5">
        <v>2.42</v>
      </c>
      <c r="AE7" s="5">
        <v>0.94499999999999995</v>
      </c>
      <c r="AF7" s="5">
        <v>0.35299999999999998</v>
      </c>
      <c r="AG7" s="5">
        <v>39.700000000000003</v>
      </c>
      <c r="AH7" s="5">
        <v>60.4</v>
      </c>
      <c r="AI7" s="5">
        <v>28.5</v>
      </c>
      <c r="AJ7" s="5">
        <v>23.6</v>
      </c>
      <c r="AK7" s="5">
        <v>178</v>
      </c>
      <c r="AL7" s="5">
        <v>297</v>
      </c>
      <c r="AM7" s="5">
        <v>2.13</v>
      </c>
      <c r="AN7" s="5">
        <v>16</v>
      </c>
      <c r="AO7" s="5">
        <v>6.71</v>
      </c>
      <c r="AP7" s="5">
        <v>1390</v>
      </c>
      <c r="AQ7" s="5">
        <v>2.7799999999999998E-2</v>
      </c>
      <c r="AR7" s="5">
        <v>7.9200000000000007E-2</v>
      </c>
      <c r="AS7" s="5">
        <v>9.1300000000000008</v>
      </c>
      <c r="AT7" s="5">
        <v>7.26</v>
      </c>
      <c r="AU7" s="5">
        <v>509</v>
      </c>
      <c r="AV7" s="5">
        <v>52.6</v>
      </c>
      <c r="AW7" s="5">
        <v>21.4</v>
      </c>
      <c r="AX7" s="86"/>
      <c r="AY7" s="59">
        <f t="shared" si="4"/>
        <v>11.462918821514114</v>
      </c>
      <c r="AZ7" s="59">
        <f t="shared" si="0"/>
        <v>2.8866514521851001</v>
      </c>
      <c r="BA7" s="59">
        <f t="shared" si="5"/>
        <v>9.0824875824017113</v>
      </c>
      <c r="BB7" s="86"/>
      <c r="BC7" s="59">
        <f t="shared" si="6"/>
        <v>6.2432051645438777</v>
      </c>
      <c r="BD7" s="59">
        <f t="shared" si="7"/>
        <v>5.9876970164204</v>
      </c>
      <c r="BE7" s="59">
        <f t="shared" si="8"/>
        <v>12.712554493650272</v>
      </c>
      <c r="BF7" s="59">
        <f t="shared" si="9"/>
        <v>20.450277732009145</v>
      </c>
    </row>
    <row r="8" spans="1:58" s="38" customFormat="1" x14ac:dyDescent="0.15">
      <c r="A8" s="38" t="s">
        <v>3</v>
      </c>
      <c r="B8" s="38">
        <v>14</v>
      </c>
      <c r="C8" s="90" t="s">
        <v>655</v>
      </c>
      <c r="D8" s="77">
        <f t="shared" si="1"/>
        <v>1901.3572094086599</v>
      </c>
      <c r="E8" s="77">
        <f t="shared" si="2"/>
        <v>1478.5751694280573</v>
      </c>
      <c r="F8" s="77">
        <v>15.104834835621901</v>
      </c>
      <c r="G8" s="87"/>
      <c r="H8" s="77">
        <v>894.02178235507802</v>
      </c>
      <c r="I8" s="77">
        <v>116.151180891937</v>
      </c>
      <c r="J8" s="77">
        <v>216.19206291310201</v>
      </c>
      <c r="K8" s="77">
        <v>92.750249566495796</v>
      </c>
      <c r="L8" s="77">
        <v>541.24467426347178</v>
      </c>
      <c r="M8" s="77">
        <v>3.8419437683250801</v>
      </c>
      <c r="N8" s="77">
        <v>1.7046819521274199</v>
      </c>
      <c r="O8" s="77">
        <v>1440.8130823390024</v>
      </c>
      <c r="P8" s="87"/>
      <c r="Q8" s="77">
        <v>25.9592328369373</v>
      </c>
      <c r="R8" s="77">
        <v>370.57727715340798</v>
      </c>
      <c r="S8" s="77">
        <v>224.65693356208999</v>
      </c>
      <c r="T8" s="77">
        <f t="shared" si="3"/>
        <v>422.78203998060258</v>
      </c>
      <c r="U8" s="87"/>
      <c r="V8" s="77">
        <v>154.31861920337801</v>
      </c>
      <c r="W8" s="87"/>
      <c r="X8" s="91">
        <v>4.88932E-10</v>
      </c>
      <c r="Y8" s="91">
        <v>6.5173200000000003E-12</v>
      </c>
      <c r="Z8" s="87"/>
      <c r="AA8" s="38">
        <v>6.68</v>
      </c>
      <c r="AB8" s="38">
        <v>6.3500000000000001E-2</v>
      </c>
      <c r="AC8" s="38">
        <v>1.7100000000000001E-2</v>
      </c>
      <c r="AD8" s="38">
        <v>-0.45300000000000001</v>
      </c>
      <c r="AE8" s="38">
        <v>0.94199999999999995</v>
      </c>
      <c r="AF8" s="38">
        <v>0.29299999999999998</v>
      </c>
      <c r="AG8" s="38">
        <v>53.2</v>
      </c>
      <c r="AH8" s="38">
        <v>7.03</v>
      </c>
      <c r="AI8" s="38">
        <v>1.56</v>
      </c>
      <c r="AJ8" s="38">
        <v>5.24</v>
      </c>
      <c r="AK8" s="38">
        <v>86.9</v>
      </c>
      <c r="AL8" s="38">
        <v>393</v>
      </c>
      <c r="AM8" s="38">
        <v>2.13</v>
      </c>
      <c r="AN8" s="38">
        <v>16</v>
      </c>
      <c r="AO8" s="38">
        <v>6.71</v>
      </c>
      <c r="AP8" s="38">
        <v>1390</v>
      </c>
      <c r="AQ8" s="38">
        <v>2.7799999999999998E-2</v>
      </c>
      <c r="AR8" s="38">
        <v>7.9200000000000007E-2</v>
      </c>
      <c r="AS8" s="38">
        <v>2.54</v>
      </c>
      <c r="AT8" s="38">
        <v>4.45</v>
      </c>
      <c r="AU8" s="38">
        <v>613</v>
      </c>
      <c r="AV8" s="38">
        <v>65.3</v>
      </c>
      <c r="AW8" s="38">
        <v>11.7</v>
      </c>
      <c r="AX8" s="87"/>
      <c r="AY8" s="77">
        <f t="shared" si="4"/>
        <v>7.375599986638</v>
      </c>
      <c r="AZ8" s="77">
        <f t="shared" si="0"/>
        <v>11.387275440211164</v>
      </c>
      <c r="BA8" s="77">
        <f t="shared" si="5"/>
        <v>3.5644931206492747</v>
      </c>
      <c r="BB8" s="87"/>
      <c r="BC8" s="77">
        <f t="shared" si="6"/>
        <v>1.0351475562687049</v>
      </c>
      <c r="BD8" s="77">
        <f t="shared" si="7"/>
        <v>2.4902224676585649</v>
      </c>
      <c r="BE8" s="77">
        <f t="shared" si="8"/>
        <v>11.129683955449881</v>
      </c>
      <c r="BF8" s="77">
        <f t="shared" si="9"/>
        <v>18.734562650775946</v>
      </c>
    </row>
    <row r="9" spans="1:58" x14ac:dyDescent="0.15">
      <c r="A9" s="78" t="s">
        <v>4</v>
      </c>
      <c r="B9" s="5">
        <v>0</v>
      </c>
      <c r="C9" s="80" t="s">
        <v>656</v>
      </c>
      <c r="D9" s="59">
        <f t="shared" si="1"/>
        <v>548.99184015342303</v>
      </c>
      <c r="E9" s="59">
        <f t="shared" si="2"/>
        <v>202.27638960879455</v>
      </c>
      <c r="F9" s="59">
        <v>1.2613903467859799</v>
      </c>
      <c r="G9" s="86"/>
      <c r="H9" s="59">
        <v>111.14681888532699</v>
      </c>
      <c r="I9" s="59">
        <v>25.1014063425351</v>
      </c>
      <c r="J9" s="59">
        <v>28.714072973094101</v>
      </c>
      <c r="K9" s="59">
        <v>4.9302486106606098</v>
      </c>
      <c r="L9" s="59">
        <v>83.847134268824917</v>
      </c>
      <c r="M9" s="59">
        <v>2.6101720543992899</v>
      </c>
      <c r="N9" s="59">
        <v>1.5187885332783899</v>
      </c>
      <c r="O9" s="59">
        <v>199.12291374182959</v>
      </c>
      <c r="P9" s="86"/>
      <c r="Q9" s="59">
        <v>18.2441496435871</v>
      </c>
      <c r="R9" s="59">
        <v>343.90725442336702</v>
      </c>
      <c r="S9" s="59">
        <v>148.799696928195</v>
      </c>
      <c r="T9" s="59">
        <f t="shared" si="3"/>
        <v>346.71545054462842</v>
      </c>
      <c r="U9" s="86"/>
      <c r="V9" s="59">
        <v>880.09078421866195</v>
      </c>
      <c r="W9" s="86"/>
      <c r="X9" s="34">
        <v>5.5368700000000002E-13</v>
      </c>
      <c r="Y9" s="34">
        <v>3.9349200000000004E-12</v>
      </c>
      <c r="Z9" s="86"/>
      <c r="AA9" s="5">
        <v>35.799999999999997</v>
      </c>
      <c r="AB9" s="5">
        <v>1.8</v>
      </c>
      <c r="AC9" s="5">
        <v>5.1900000000000002E-2</v>
      </c>
      <c r="AD9" s="5">
        <v>14.1</v>
      </c>
      <c r="AE9" s="5">
        <v>0.94799999999999995</v>
      </c>
      <c r="AF9" s="5">
        <v>0.48599999999999999</v>
      </c>
      <c r="AG9" s="5">
        <v>1.3</v>
      </c>
      <c r="AH9" s="5">
        <v>141</v>
      </c>
      <c r="AI9" s="5">
        <v>31.2</v>
      </c>
      <c r="AJ9" s="5">
        <v>28.1</v>
      </c>
      <c r="AK9" s="5">
        <v>162</v>
      </c>
      <c r="AL9" s="5">
        <v>186</v>
      </c>
      <c r="AM9" s="5">
        <v>13.5</v>
      </c>
      <c r="AN9" s="5">
        <v>15.6</v>
      </c>
      <c r="AO9" s="5">
        <v>8.57</v>
      </c>
      <c r="AP9" s="5">
        <v>582</v>
      </c>
      <c r="AQ9" s="5">
        <v>1.06</v>
      </c>
      <c r="AR9" s="5">
        <v>0.79500000000000004</v>
      </c>
      <c r="AS9" s="5">
        <v>58.4</v>
      </c>
      <c r="AT9" s="5">
        <v>32.799999999999997</v>
      </c>
      <c r="AU9" s="5">
        <v>1730</v>
      </c>
      <c r="AV9" s="5">
        <v>571</v>
      </c>
      <c r="AW9" s="5">
        <v>119</v>
      </c>
      <c r="AX9" s="86"/>
      <c r="AY9" s="59">
        <f t="shared" si="4"/>
        <v>45.18253141656318</v>
      </c>
      <c r="AZ9" s="59">
        <f t="shared" si="0"/>
        <v>54.372629491366354</v>
      </c>
      <c r="BA9" s="59">
        <f t="shared" si="5"/>
        <v>41.593105828907333</v>
      </c>
      <c r="BB9" s="86"/>
      <c r="BC9" s="59">
        <f t="shared" si="6"/>
        <v>13.373492460431532</v>
      </c>
      <c r="BD9" s="59">
        <f t="shared" si="7"/>
        <v>23.113694269583082</v>
      </c>
      <c r="BE9" s="59">
        <f t="shared" si="8"/>
        <v>59.253952111805027</v>
      </c>
      <c r="BF9" s="59">
        <f t="shared" si="9"/>
        <v>49.076632718163594</v>
      </c>
    </row>
    <row r="10" spans="1:58" x14ac:dyDescent="0.15">
      <c r="A10" s="5" t="s">
        <v>4</v>
      </c>
      <c r="B10" s="5">
        <v>1</v>
      </c>
      <c r="C10" s="80" t="s">
        <v>657</v>
      </c>
      <c r="D10" s="59">
        <f t="shared" si="1"/>
        <v>989.26115048804081</v>
      </c>
      <c r="E10" s="59">
        <f t="shared" si="2"/>
        <v>633.82895621862758</v>
      </c>
      <c r="F10" s="59">
        <v>1.1369836546343399</v>
      </c>
      <c r="G10" s="86"/>
      <c r="H10" s="59">
        <v>98.504378388131897</v>
      </c>
      <c r="I10" s="59">
        <v>92.103328391425805</v>
      </c>
      <c r="J10" s="59">
        <v>218.66808439980301</v>
      </c>
      <c r="K10" s="59">
        <v>120.46559827230401</v>
      </c>
      <c r="L10" s="59">
        <v>523.34033945495855</v>
      </c>
      <c r="M10" s="59">
        <v>5.0748645605966098</v>
      </c>
      <c r="N10" s="59">
        <v>4.0669146783547401</v>
      </c>
      <c r="O10" s="59">
        <v>630.98649708204175</v>
      </c>
      <c r="P10" s="86"/>
      <c r="Q10" s="59">
        <v>32.723437534291897</v>
      </c>
      <c r="R10" s="59">
        <v>357.520593080607</v>
      </c>
      <c r="S10" s="59">
        <v>126.542542022075</v>
      </c>
      <c r="T10" s="59">
        <f t="shared" si="3"/>
        <v>355.43219426941323</v>
      </c>
      <c r="U10" s="86"/>
      <c r="V10" s="59">
        <v>563.43059500084496</v>
      </c>
      <c r="W10" s="86"/>
      <c r="X10" s="34">
        <v>158917000</v>
      </c>
      <c r="Y10" s="34">
        <v>6.88241E-12</v>
      </c>
      <c r="Z10" s="86"/>
      <c r="AA10" s="5">
        <v>20</v>
      </c>
      <c r="AB10" s="5">
        <v>7.0800000000000002E-2</v>
      </c>
      <c r="AC10" s="5">
        <v>-1.01E-2</v>
      </c>
      <c r="AD10" s="5">
        <v>-0.54600000000000004</v>
      </c>
      <c r="AE10" s="5">
        <v>0.94199999999999995</v>
      </c>
      <c r="AF10" s="5">
        <v>0.36599999999999999</v>
      </c>
      <c r="AG10" s="5">
        <v>48.4</v>
      </c>
      <c r="AH10" s="5">
        <v>9.85</v>
      </c>
      <c r="AI10" s="5">
        <v>10.3</v>
      </c>
      <c r="AJ10" s="5">
        <v>15.3</v>
      </c>
      <c r="AK10" s="5">
        <v>123</v>
      </c>
      <c r="AL10" s="5">
        <v>358</v>
      </c>
      <c r="AM10" s="5">
        <v>13.5</v>
      </c>
      <c r="AN10" s="5">
        <v>15.6</v>
      </c>
      <c r="AO10" s="5">
        <v>8.57</v>
      </c>
      <c r="AP10" s="5">
        <v>582</v>
      </c>
      <c r="AQ10" s="5">
        <v>1.06</v>
      </c>
      <c r="AR10" s="5">
        <v>0.79500000000000004</v>
      </c>
      <c r="AS10" s="5">
        <v>4.8600000000000003</v>
      </c>
      <c r="AT10" s="5">
        <v>9.31</v>
      </c>
      <c r="AU10" s="5">
        <v>814</v>
      </c>
      <c r="AV10" s="5">
        <v>95.1</v>
      </c>
      <c r="AW10" s="5">
        <v>20.2</v>
      </c>
      <c r="AX10" s="86"/>
      <c r="AY10" s="59">
        <f t="shared" si="4"/>
        <v>6.520915650112947</v>
      </c>
      <c r="AZ10" s="59">
        <f t="shared" si="0"/>
        <v>81.338293567094809</v>
      </c>
      <c r="BA10" s="59">
        <f t="shared" si="5"/>
        <v>2.9782715698236459</v>
      </c>
      <c r="BB10" s="86"/>
      <c r="BC10" s="59">
        <f t="shared" si="6"/>
        <v>3.0847834883312575</v>
      </c>
      <c r="BD10" s="59">
        <f t="shared" si="7"/>
        <v>6.7274528423298694</v>
      </c>
      <c r="BE10" s="59">
        <f t="shared" si="8"/>
        <v>31.024808285898093</v>
      </c>
      <c r="BF10" s="59">
        <f t="shared" si="9"/>
        <v>13.697990786010589</v>
      </c>
    </row>
    <row r="11" spans="1:58" x14ac:dyDescent="0.15">
      <c r="A11" s="5" t="s">
        <v>4</v>
      </c>
      <c r="B11" s="5">
        <v>3</v>
      </c>
      <c r="C11" s="80" t="s">
        <v>658</v>
      </c>
      <c r="D11" s="59">
        <f t="shared" si="1"/>
        <v>1860.5057623623848</v>
      </c>
      <c r="E11" s="59">
        <f t="shared" si="2"/>
        <v>1443.6814403981614</v>
      </c>
      <c r="F11" s="59">
        <v>1.1444712734798199</v>
      </c>
      <c r="G11" s="86"/>
      <c r="H11" s="59">
        <v>299.43036029041502</v>
      </c>
      <c r="I11" s="59">
        <v>207.27839678727199</v>
      </c>
      <c r="J11" s="59">
        <v>458.79040031400001</v>
      </c>
      <c r="K11" s="59">
        <v>260.90325657952502</v>
      </c>
      <c r="L11" s="59">
        <v>1134.2504504680689</v>
      </c>
      <c r="M11" s="59">
        <v>3.7512952251918601</v>
      </c>
      <c r="N11" s="59">
        <v>3.38815623078606</v>
      </c>
      <c r="O11" s="59">
        <v>1440.8202622144618</v>
      </c>
      <c r="P11" s="86"/>
      <c r="Q11" s="59">
        <v>20.585426261675298</v>
      </c>
      <c r="R11" s="59">
        <v>452.82281676003299</v>
      </c>
      <c r="S11" s="59">
        <v>141.53552679378899</v>
      </c>
      <c r="T11" s="59">
        <f t="shared" si="3"/>
        <v>416.82432196422326</v>
      </c>
      <c r="U11" s="86"/>
      <c r="V11" s="59">
        <v>346.64834427832801</v>
      </c>
      <c r="W11" s="86"/>
      <c r="X11" s="34">
        <v>15411000</v>
      </c>
      <c r="Y11" s="34">
        <v>1.70725E-12</v>
      </c>
      <c r="Z11" s="86"/>
      <c r="AA11" s="5">
        <v>11.5</v>
      </c>
      <c r="AB11" s="5">
        <v>3.5299999999999998E-2</v>
      </c>
      <c r="AC11" s="5">
        <v>-4.64E-3</v>
      </c>
      <c r="AD11" s="5">
        <v>4.21</v>
      </c>
      <c r="AE11" s="5">
        <v>0.94699999999999995</v>
      </c>
      <c r="AF11" s="5">
        <v>0.38</v>
      </c>
      <c r="AG11" s="5">
        <v>17.899999999999999</v>
      </c>
      <c r="AH11" s="5">
        <v>28.2</v>
      </c>
      <c r="AI11" s="5">
        <v>9.9999999999999995E-8</v>
      </c>
      <c r="AJ11" s="5">
        <v>9.9999999999999995E-8</v>
      </c>
      <c r="AK11" s="5">
        <v>186</v>
      </c>
      <c r="AL11" s="5">
        <v>309</v>
      </c>
      <c r="AM11" s="5">
        <v>13.5</v>
      </c>
      <c r="AN11" s="5">
        <v>15.6</v>
      </c>
      <c r="AO11" s="5">
        <v>8.57</v>
      </c>
      <c r="AP11" s="5">
        <v>582</v>
      </c>
      <c r="AQ11" s="5">
        <v>1.06</v>
      </c>
      <c r="AR11" s="5">
        <v>0.79500000000000004</v>
      </c>
      <c r="AS11" s="5">
        <v>5.55</v>
      </c>
      <c r="AT11" s="5">
        <v>1.17</v>
      </c>
      <c r="AU11" s="5">
        <v>575</v>
      </c>
      <c r="AV11" s="5">
        <v>98.8</v>
      </c>
      <c r="AW11" s="5">
        <v>18.7</v>
      </c>
      <c r="AX11" s="86"/>
      <c r="AY11" s="59">
        <f t="shared" si="4"/>
        <v>7.3169274065907004</v>
      </c>
      <c r="AZ11" s="59">
        <f t="shared" si="0"/>
        <v>38.96379665403969</v>
      </c>
      <c r="BA11" s="59">
        <f t="shared" si="5"/>
        <v>3.8821182233168696</v>
      </c>
      <c r="BB11" s="86"/>
      <c r="BC11" s="59">
        <f t="shared" si="6"/>
        <v>1.5456415779163876E-7</v>
      </c>
      <c r="BD11" s="59">
        <f t="shared" si="7"/>
        <v>3.061730894382288E-8</v>
      </c>
      <c r="BE11" s="59">
        <f t="shared" si="8"/>
        <v>26.845579678380115</v>
      </c>
      <c r="BF11" s="59">
        <f t="shared" si="9"/>
        <v>15.926033246024238</v>
      </c>
    </row>
    <row r="12" spans="1:58" x14ac:dyDescent="0.15">
      <c r="A12" s="5" t="s">
        <v>4</v>
      </c>
      <c r="B12" s="5">
        <v>7</v>
      </c>
      <c r="C12" s="80" t="s">
        <v>659</v>
      </c>
      <c r="D12" s="59">
        <f t="shared" si="1"/>
        <v>1911.6412219560889</v>
      </c>
      <c r="E12" s="59">
        <f t="shared" si="2"/>
        <v>1554.4672147512504</v>
      </c>
      <c r="F12" s="59">
        <v>0.93807095087024495</v>
      </c>
      <c r="G12" s="86"/>
      <c r="H12" s="59">
        <v>630.60695724992001</v>
      </c>
      <c r="I12" s="59">
        <v>143.172917048729</v>
      </c>
      <c r="J12" s="59">
        <v>478.74578130216599</v>
      </c>
      <c r="K12" s="59">
        <v>150.35147983827599</v>
      </c>
      <c r="L12" s="59">
        <v>915.44309523790002</v>
      </c>
      <c r="M12" s="59">
        <v>4.7441416519243198</v>
      </c>
      <c r="N12" s="59">
        <v>1.3278432343303701</v>
      </c>
      <c r="O12" s="59">
        <v>1552.1220373740748</v>
      </c>
      <c r="P12" s="86"/>
      <c r="Q12" s="59">
        <v>20.1311812501839</v>
      </c>
      <c r="R12" s="59">
        <v>334.13239059208701</v>
      </c>
      <c r="S12" s="59">
        <v>171.431848339895</v>
      </c>
      <c r="T12" s="59">
        <f t="shared" si="3"/>
        <v>357.17400720483857</v>
      </c>
      <c r="U12" s="86"/>
      <c r="V12" s="59">
        <v>289.58838180063498</v>
      </c>
      <c r="W12" s="86"/>
      <c r="X12" s="34">
        <v>27056800</v>
      </c>
      <c r="Y12" s="34">
        <v>7.9543199999999994E-5</v>
      </c>
      <c r="Z12" s="86"/>
      <c r="AA12" s="5">
        <v>33.700000000000003</v>
      </c>
      <c r="AB12" s="5">
        <v>1.5299999999999999E-3</v>
      </c>
      <c r="AC12" s="5">
        <v>7.7499999999999997E-4</v>
      </c>
      <c r="AD12" s="5">
        <v>2.9</v>
      </c>
      <c r="AE12" s="5">
        <v>0.96299999999999997</v>
      </c>
      <c r="AF12" s="5">
        <v>0.27200000000000002</v>
      </c>
      <c r="AG12" s="5">
        <v>294</v>
      </c>
      <c r="AH12" s="5">
        <v>270</v>
      </c>
      <c r="AI12" s="5">
        <v>0.23400000000000001</v>
      </c>
      <c r="AJ12" s="5">
        <v>0.106</v>
      </c>
      <c r="AK12" s="5">
        <v>55.6</v>
      </c>
      <c r="AL12" s="5">
        <v>280</v>
      </c>
      <c r="AM12" s="5">
        <v>13.5</v>
      </c>
      <c r="AN12" s="5">
        <v>15.6</v>
      </c>
      <c r="AO12" s="5">
        <v>8.57</v>
      </c>
      <c r="AP12" s="5">
        <v>582</v>
      </c>
      <c r="AQ12" s="5">
        <v>1.06</v>
      </c>
      <c r="AR12" s="5">
        <v>0.79500000000000004</v>
      </c>
      <c r="AS12" s="5">
        <v>12.7</v>
      </c>
      <c r="AT12" s="5">
        <v>12.1</v>
      </c>
      <c r="AU12" s="5">
        <v>458</v>
      </c>
      <c r="AV12" s="5">
        <v>50.5</v>
      </c>
      <c r="AW12" s="5">
        <v>10.5</v>
      </c>
      <c r="AX12" s="86"/>
      <c r="AY12" s="59">
        <f t="shared" si="4"/>
        <v>0.21905456308455537</v>
      </c>
      <c r="AZ12" s="59">
        <f t="shared" si="0"/>
        <v>44.748316996933475</v>
      </c>
      <c r="BA12" s="59">
        <f t="shared" si="5"/>
        <v>7.5636008116951203E-2</v>
      </c>
      <c r="BB12" s="86"/>
      <c r="BC12" s="59">
        <f t="shared" si="6"/>
        <v>1.7238866849801615</v>
      </c>
      <c r="BD12" s="59">
        <f t="shared" si="7"/>
        <v>0.2597953042651005</v>
      </c>
      <c r="BE12" s="59">
        <f t="shared" si="8"/>
        <v>6.5752377123537746</v>
      </c>
      <c r="BF12" s="59">
        <f t="shared" si="9"/>
        <v>3.8022953771710215</v>
      </c>
    </row>
    <row r="13" spans="1:58" s="38" customFormat="1" x14ac:dyDescent="0.15">
      <c r="A13" s="38" t="s">
        <v>4</v>
      </c>
      <c r="B13" s="38">
        <v>14</v>
      </c>
      <c r="C13" s="90" t="s">
        <v>660</v>
      </c>
      <c r="D13" s="77">
        <f t="shared" si="1"/>
        <v>1713.9230610391485</v>
      </c>
      <c r="E13" s="77">
        <f t="shared" si="2"/>
        <v>1285.3438181967929</v>
      </c>
      <c r="F13" s="77">
        <v>1.0750835934874301</v>
      </c>
      <c r="G13" s="87"/>
      <c r="H13" s="77">
        <v>573.31788021948796</v>
      </c>
      <c r="I13" s="77">
        <v>148.687209356474</v>
      </c>
      <c r="J13" s="77">
        <v>285.84079701203598</v>
      </c>
      <c r="K13" s="77">
        <v>119.91023217698501</v>
      </c>
      <c r="L13" s="77">
        <v>703.12544790196898</v>
      </c>
      <c r="M13" s="77">
        <v>4.0962132256192501</v>
      </c>
      <c r="N13" s="77">
        <v>2.1165678659981699</v>
      </c>
      <c r="O13" s="77">
        <v>1282.6561092130744</v>
      </c>
      <c r="P13" s="87"/>
      <c r="Q13" s="77">
        <v>20.793241720598999</v>
      </c>
      <c r="R13" s="77">
        <v>392.26421324813401</v>
      </c>
      <c r="S13" s="77">
        <v>219.41478843450099</v>
      </c>
      <c r="T13" s="77">
        <f t="shared" si="3"/>
        <v>428.5792428423556</v>
      </c>
      <c r="U13" s="87"/>
      <c r="V13" s="77">
        <v>142.15305003953401</v>
      </c>
      <c r="W13" s="87"/>
      <c r="X13" s="91">
        <v>3.4494800000000003E-7</v>
      </c>
      <c r="Y13" s="91">
        <v>4.61117E-12</v>
      </c>
      <c r="Z13" s="87"/>
      <c r="AA13" s="38">
        <v>6.59</v>
      </c>
      <c r="AB13" s="38">
        <v>3.4200000000000001E-2</v>
      </c>
      <c r="AC13" s="38">
        <v>2.6199999999999999E-3</v>
      </c>
      <c r="AD13" s="38">
        <v>-0.44400000000000001</v>
      </c>
      <c r="AE13" s="38">
        <v>0.94799999999999995</v>
      </c>
      <c r="AF13" s="38">
        <v>0.312</v>
      </c>
      <c r="AG13" s="38">
        <v>12</v>
      </c>
      <c r="AH13" s="38">
        <v>95.5</v>
      </c>
      <c r="AI13" s="38">
        <v>0.82199999999999995</v>
      </c>
      <c r="AJ13" s="38">
        <v>0.13100000000000001</v>
      </c>
      <c r="AK13" s="38">
        <v>112</v>
      </c>
      <c r="AL13" s="38">
        <v>390</v>
      </c>
      <c r="AM13" s="38">
        <v>13.5</v>
      </c>
      <c r="AN13" s="38">
        <v>15.6</v>
      </c>
      <c r="AO13" s="38">
        <v>8.57</v>
      </c>
      <c r="AP13" s="38">
        <v>582</v>
      </c>
      <c r="AQ13" s="38">
        <v>1.06</v>
      </c>
      <c r="AR13" s="38">
        <v>0.79500000000000004</v>
      </c>
      <c r="AS13" s="38">
        <v>2.29</v>
      </c>
      <c r="AT13" s="38">
        <v>12.1</v>
      </c>
      <c r="AU13" s="38">
        <v>785</v>
      </c>
      <c r="AV13" s="38">
        <v>54.6</v>
      </c>
      <c r="AW13" s="38">
        <v>27.1</v>
      </c>
      <c r="AX13" s="87"/>
      <c r="AY13" s="77">
        <f t="shared" si="4"/>
        <v>5.0851025599914106</v>
      </c>
      <c r="AZ13" s="77">
        <f t="shared" si="0"/>
        <v>13.94818223692794</v>
      </c>
      <c r="BA13" s="77">
        <f t="shared" si="5"/>
        <v>4.796754919731602</v>
      </c>
      <c r="BB13" s="87"/>
      <c r="BC13" s="77">
        <f t="shared" si="6"/>
        <v>0.56683378710794485</v>
      </c>
      <c r="BD13" s="77">
        <f t="shared" si="7"/>
        <v>0.36406002321290903</v>
      </c>
      <c r="BE13" s="77">
        <f t="shared" si="8"/>
        <v>36.123274948615183</v>
      </c>
      <c r="BF13" s="77">
        <f t="shared" si="9"/>
        <v>6.1146156312756217</v>
      </c>
    </row>
    <row r="14" spans="1:58" x14ac:dyDescent="0.15">
      <c r="A14" s="5" t="s">
        <v>5</v>
      </c>
      <c r="B14" s="5">
        <v>0</v>
      </c>
      <c r="C14" s="80" t="s">
        <v>646</v>
      </c>
      <c r="D14" s="59">
        <f t="shared" si="1"/>
        <v>762.52625653120663</v>
      </c>
      <c r="E14" s="59">
        <f t="shared" si="2"/>
        <v>268.68077399315172</v>
      </c>
      <c r="F14" s="59">
        <v>2.64487941696986</v>
      </c>
      <c r="G14" s="86"/>
      <c r="H14" s="59">
        <v>165.83568046684201</v>
      </c>
      <c r="I14" s="59">
        <v>27.440025580621398</v>
      </c>
      <c r="J14" s="59">
        <v>27.536523838209401</v>
      </c>
      <c r="K14" s="59">
        <v>10.551027797095101</v>
      </c>
      <c r="L14" s="59">
        <v>92.967602796547297</v>
      </c>
      <c r="M14" s="59">
        <v>2.0759299191407101</v>
      </c>
      <c r="N14" s="59">
        <v>1.1893622681970499</v>
      </c>
      <c r="O14" s="59">
        <v>262.06857545072705</v>
      </c>
      <c r="P14" s="86"/>
      <c r="Q14" s="59">
        <v>23.992107551884899</v>
      </c>
      <c r="R14" s="59">
        <v>520.70347174895801</v>
      </c>
      <c r="S14" s="59">
        <v>184.076590730297</v>
      </c>
      <c r="T14" s="59">
        <f t="shared" si="3"/>
        <v>493.84548253805485</v>
      </c>
      <c r="U14" s="86"/>
      <c r="V14" s="59">
        <v>835.53297897219204</v>
      </c>
      <c r="W14" s="86"/>
      <c r="X14" s="34">
        <v>7.6726799999999992E-9</v>
      </c>
      <c r="Y14" s="34">
        <v>8.4884500000000008E-9</v>
      </c>
      <c r="Z14" s="86"/>
      <c r="AA14" s="5">
        <v>9.57</v>
      </c>
      <c r="AB14" s="5">
        <v>2.4500000000000002</v>
      </c>
      <c r="AC14" s="5">
        <v>0.113</v>
      </c>
      <c r="AD14" s="5">
        <v>21</v>
      </c>
      <c r="AE14" s="5">
        <v>0.95299999999999996</v>
      </c>
      <c r="AF14" s="5">
        <v>0.502</v>
      </c>
      <c r="AG14" s="5">
        <v>35</v>
      </c>
      <c r="AH14" s="5">
        <v>152</v>
      </c>
      <c r="AI14" s="5">
        <v>1.1000000000000001</v>
      </c>
      <c r="AJ14" s="5">
        <v>0.68700000000000006</v>
      </c>
      <c r="AK14" s="5">
        <v>210</v>
      </c>
      <c r="AL14" s="5">
        <v>198</v>
      </c>
      <c r="AM14" s="5">
        <v>5.13</v>
      </c>
      <c r="AN14" s="5">
        <v>15</v>
      </c>
      <c r="AO14" s="5">
        <v>6.29</v>
      </c>
      <c r="AP14" s="5">
        <v>433</v>
      </c>
      <c r="AQ14" s="5">
        <v>2.2499999999999999E-2</v>
      </c>
      <c r="AR14" s="5">
        <v>6.1800000000000001E-2</v>
      </c>
      <c r="AS14" s="5">
        <v>48.5</v>
      </c>
      <c r="AT14" s="5">
        <v>38.200000000000003</v>
      </c>
      <c r="AU14" s="5">
        <v>1080</v>
      </c>
      <c r="AV14" s="5">
        <v>442</v>
      </c>
      <c r="AW14" s="5">
        <v>75.3</v>
      </c>
      <c r="AX14" s="86"/>
      <c r="AY14" s="59">
        <f t="shared" si="4"/>
        <v>67.228062672522427</v>
      </c>
      <c r="AZ14" s="59">
        <f t="shared" si="0"/>
        <v>11.382196906645769</v>
      </c>
      <c r="BA14" s="59">
        <f t="shared" si="5"/>
        <v>26.670513334441068</v>
      </c>
      <c r="BB14" s="86"/>
      <c r="BC14" s="59">
        <f t="shared" si="6"/>
        <v>9.622907158367525</v>
      </c>
      <c r="BD14" s="59">
        <f t="shared" si="7"/>
        <v>7.7321803532331215</v>
      </c>
      <c r="BE14" s="59">
        <f t="shared" si="8"/>
        <v>54.186156559871421</v>
      </c>
      <c r="BF14" s="59">
        <f t="shared" si="9"/>
        <v>72.457744303075899</v>
      </c>
    </row>
    <row r="15" spans="1:58" x14ac:dyDescent="0.15">
      <c r="A15" s="5" t="s">
        <v>5</v>
      </c>
      <c r="B15" s="5">
        <v>1</v>
      </c>
      <c r="C15" s="80" t="s">
        <v>647</v>
      </c>
      <c r="D15" s="59">
        <f t="shared" si="1"/>
        <v>1285.3932280629147</v>
      </c>
      <c r="E15" s="59">
        <f t="shared" si="2"/>
        <v>832.72198118059612</v>
      </c>
      <c r="F15" s="59">
        <v>3.2537745874693802</v>
      </c>
      <c r="G15" s="86"/>
      <c r="H15" s="59">
        <v>122.502563814201</v>
      </c>
      <c r="I15" s="59">
        <v>113.668762963082</v>
      </c>
      <c r="J15" s="59">
        <v>294.091250016537</v>
      </c>
      <c r="K15" s="59">
        <v>175.16555148713101</v>
      </c>
      <c r="L15" s="59">
        <v>696.59432742983199</v>
      </c>
      <c r="M15" s="59">
        <v>3.88939439232901</v>
      </c>
      <c r="N15" s="59">
        <v>1.60125907556058</v>
      </c>
      <c r="O15" s="59">
        <v>824.58754471192265</v>
      </c>
      <c r="P15" s="86"/>
      <c r="Q15" s="59">
        <v>17.429678972582501</v>
      </c>
      <c r="R15" s="59">
        <v>525.61509126270903</v>
      </c>
      <c r="S15" s="59">
        <v>127.24726060189499</v>
      </c>
      <c r="T15" s="59">
        <f t="shared" si="3"/>
        <v>452.67124688231848</v>
      </c>
      <c r="U15" s="86"/>
      <c r="V15" s="59">
        <v>512.40678438602595</v>
      </c>
      <c r="W15" s="86"/>
      <c r="X15" s="34">
        <v>297595000</v>
      </c>
      <c r="Y15" s="34">
        <v>1.47026E-9</v>
      </c>
      <c r="Z15" s="86"/>
      <c r="AA15" s="5">
        <v>39.9</v>
      </c>
      <c r="AB15" s="5">
        <v>9.0499999999999997E-2</v>
      </c>
      <c r="AC15" s="5">
        <v>5.5199999999999999E-2</v>
      </c>
      <c r="AD15" s="5">
        <v>-1.35</v>
      </c>
      <c r="AE15" s="5">
        <v>0.98599999999999999</v>
      </c>
      <c r="AF15" s="5">
        <v>0.437</v>
      </c>
      <c r="AG15" s="5">
        <v>48.7</v>
      </c>
      <c r="AH15" s="5">
        <v>1.01</v>
      </c>
      <c r="AI15" s="5">
        <v>0.76300000000000001</v>
      </c>
      <c r="AJ15" s="5">
        <v>4.55</v>
      </c>
      <c r="AK15" s="5">
        <v>165</v>
      </c>
      <c r="AL15" s="5">
        <v>297</v>
      </c>
      <c r="AM15" s="5">
        <v>5.13</v>
      </c>
      <c r="AN15" s="5">
        <v>15</v>
      </c>
      <c r="AO15" s="5">
        <v>6.29</v>
      </c>
      <c r="AP15" s="5">
        <v>433</v>
      </c>
      <c r="AQ15" s="5">
        <v>2.2499999999999999E-2</v>
      </c>
      <c r="AR15" s="5">
        <v>6.1800000000000001E-2</v>
      </c>
      <c r="AS15" s="5">
        <v>5.79</v>
      </c>
      <c r="AT15" s="5">
        <v>9.31</v>
      </c>
      <c r="AU15" s="5">
        <v>669</v>
      </c>
      <c r="AV15" s="5">
        <v>115</v>
      </c>
      <c r="AW15" s="5">
        <v>21.8</v>
      </c>
      <c r="AX15" s="86"/>
      <c r="AY15" s="59">
        <f t="shared" si="4"/>
        <v>10.287023048158922</v>
      </c>
      <c r="AZ15" s="59">
        <f t="shared" si="0"/>
        <v>63.890237114867141</v>
      </c>
      <c r="BA15" s="59">
        <f t="shared" si="5"/>
        <v>10.1101363109202</v>
      </c>
      <c r="BB15" s="86"/>
      <c r="BC15" s="59">
        <f t="shared" si="6"/>
        <v>1.7211744492813299</v>
      </c>
      <c r="BD15" s="59">
        <f t="shared" si="7"/>
        <v>4.9142707234120868</v>
      </c>
      <c r="BE15" s="59">
        <f t="shared" si="8"/>
        <v>34.076387743277714</v>
      </c>
      <c r="BF15" s="59">
        <f t="shared" si="9"/>
        <v>6.4900464475219817</v>
      </c>
    </row>
    <row r="16" spans="1:58" x14ac:dyDescent="0.15">
      <c r="A16" s="5" t="s">
        <v>5</v>
      </c>
      <c r="B16" s="5">
        <v>3</v>
      </c>
      <c r="C16" s="80" t="s">
        <v>648</v>
      </c>
      <c r="D16" s="59">
        <f t="shared" si="1"/>
        <v>2024.2587536833407</v>
      </c>
      <c r="E16" s="59">
        <f t="shared" si="2"/>
        <v>1618.499875130766</v>
      </c>
      <c r="F16" s="59">
        <v>6.1280335662594103</v>
      </c>
      <c r="G16" s="86"/>
      <c r="H16" s="59">
        <v>361.20805166015299</v>
      </c>
      <c r="I16" s="59">
        <v>200.059648275331</v>
      </c>
      <c r="J16" s="59">
        <v>545.057039901341</v>
      </c>
      <c r="K16" s="59">
        <v>290.945209429616</v>
      </c>
      <c r="L16" s="59">
        <v>1236.1215458816189</v>
      </c>
      <c r="M16" s="59">
        <v>3.73368454326629</v>
      </c>
      <c r="N16" s="59">
        <v>2.1165091300793599</v>
      </c>
      <c r="O16" s="59">
        <v>1603.1797912151173</v>
      </c>
      <c r="P16" s="86"/>
      <c r="Q16" s="59">
        <v>30.358546490051399</v>
      </c>
      <c r="R16" s="59">
        <v>427.92476647045203</v>
      </c>
      <c r="S16" s="59">
        <v>135.17573162333301</v>
      </c>
      <c r="T16" s="59">
        <f t="shared" si="3"/>
        <v>405.75887855257474</v>
      </c>
      <c r="U16" s="86"/>
      <c r="V16" s="59">
        <v>289.30898076097998</v>
      </c>
      <c r="W16" s="86"/>
      <c r="X16" s="34">
        <v>438174</v>
      </c>
      <c r="Y16" s="34">
        <v>2.2007199999999999E-12</v>
      </c>
      <c r="Z16" s="86"/>
      <c r="AA16" s="5">
        <v>11.8</v>
      </c>
      <c r="AB16" s="5">
        <v>4.5199999999999997E-2</v>
      </c>
      <c r="AC16" s="5">
        <v>5.79E-2</v>
      </c>
      <c r="AD16" s="5">
        <v>4.95</v>
      </c>
      <c r="AE16" s="5">
        <v>0.94099999999999995</v>
      </c>
      <c r="AF16" s="5">
        <v>0.34599999999999997</v>
      </c>
      <c r="AG16" s="5">
        <v>18</v>
      </c>
      <c r="AH16" s="5">
        <v>83.7</v>
      </c>
      <c r="AI16" s="5">
        <v>20.9</v>
      </c>
      <c r="AJ16" s="5">
        <v>35.6</v>
      </c>
      <c r="AK16" s="5">
        <v>80.2</v>
      </c>
      <c r="AL16" s="5">
        <v>356</v>
      </c>
      <c r="AM16" s="5">
        <v>5.13</v>
      </c>
      <c r="AN16" s="5">
        <v>15</v>
      </c>
      <c r="AO16" s="5">
        <v>6.29</v>
      </c>
      <c r="AP16" s="5">
        <v>433</v>
      </c>
      <c r="AQ16" s="5">
        <v>2.2499999999999999E-2</v>
      </c>
      <c r="AR16" s="5">
        <v>6.1800000000000001E-2</v>
      </c>
      <c r="AS16" s="5">
        <v>5.26</v>
      </c>
      <c r="AT16" s="5">
        <v>4.04</v>
      </c>
      <c r="AU16" s="5">
        <v>644</v>
      </c>
      <c r="AV16" s="5">
        <v>61.7</v>
      </c>
      <c r="AW16" s="5">
        <v>16.600000000000001</v>
      </c>
      <c r="AX16" s="86"/>
      <c r="AY16" s="59">
        <f t="shared" si="4"/>
        <v>9.0426961020449603</v>
      </c>
      <c r="AZ16" s="59">
        <f t="shared" si="0"/>
        <v>24.974807734936448</v>
      </c>
      <c r="BA16" s="59">
        <f t="shared" si="5"/>
        <v>11.328644187592502</v>
      </c>
      <c r="BB16" s="86"/>
      <c r="BC16" s="59">
        <f t="shared" si="6"/>
        <v>4.5421359407264204</v>
      </c>
      <c r="BD16" s="59">
        <f t="shared" si="7"/>
        <v>3.6147947156977618</v>
      </c>
      <c r="BE16" s="59">
        <f t="shared" si="8"/>
        <v>16.744532533827005</v>
      </c>
      <c r="BF16" s="59">
        <f t="shared" si="9"/>
        <v>14.927251051504239</v>
      </c>
    </row>
    <row r="17" spans="1:58" x14ac:dyDescent="0.15">
      <c r="A17" s="5" t="s">
        <v>5</v>
      </c>
      <c r="B17" s="5">
        <v>7</v>
      </c>
      <c r="C17" s="80" t="s">
        <v>649</v>
      </c>
      <c r="D17" s="59">
        <f t="shared" si="1"/>
        <v>1893.9790485982444</v>
      </c>
      <c r="E17" s="59">
        <f t="shared" si="2"/>
        <v>1531.1955954976354</v>
      </c>
      <c r="F17" s="59">
        <v>28.026294809771699</v>
      </c>
      <c r="G17" s="86"/>
      <c r="H17" s="59">
        <v>701.10111621954104</v>
      </c>
      <c r="I17" s="59">
        <v>129.955384778835</v>
      </c>
      <c r="J17" s="59">
        <v>373.00820986636302</v>
      </c>
      <c r="K17" s="59">
        <v>122.64732803912101</v>
      </c>
      <c r="L17" s="59">
        <v>755.56630746315409</v>
      </c>
      <c r="M17" s="59">
        <v>3.38810672807957</v>
      </c>
      <c r="N17" s="59">
        <v>1.0743280624315701</v>
      </c>
      <c r="O17" s="59">
        <v>1461.1298584732062</v>
      </c>
      <c r="P17" s="86"/>
      <c r="Q17" s="59">
        <v>18.889614671279102</v>
      </c>
      <c r="R17" s="59">
        <v>316.85631878897101</v>
      </c>
      <c r="S17" s="59">
        <v>198.984438855024</v>
      </c>
      <c r="T17" s="59">
        <f t="shared" si="3"/>
        <v>362.78345310060911</v>
      </c>
      <c r="U17" s="86"/>
      <c r="V17" s="59">
        <v>262.189919478528</v>
      </c>
      <c r="W17" s="86"/>
      <c r="X17" s="34">
        <v>1.8588100000000001</v>
      </c>
      <c r="Y17" s="34">
        <v>9.2082500000000002E-11</v>
      </c>
      <c r="Z17" s="86"/>
      <c r="AA17" s="5">
        <v>31.3</v>
      </c>
      <c r="AB17" s="5">
        <v>2.3400000000000001E-2</v>
      </c>
      <c r="AC17" s="5">
        <v>0.24099999999999999</v>
      </c>
      <c r="AD17" s="5">
        <v>3.36</v>
      </c>
      <c r="AE17" s="5">
        <v>0.95499999999999996</v>
      </c>
      <c r="AF17" s="5">
        <v>0.34399999999999997</v>
      </c>
      <c r="AG17" s="5">
        <v>52.9</v>
      </c>
      <c r="AH17" s="5">
        <v>161</v>
      </c>
      <c r="AI17" s="5">
        <v>74.7</v>
      </c>
      <c r="AJ17" s="5">
        <v>50.4</v>
      </c>
      <c r="AK17" s="5">
        <v>101</v>
      </c>
      <c r="AL17" s="5">
        <v>307</v>
      </c>
      <c r="AM17" s="5">
        <v>5.13</v>
      </c>
      <c r="AN17" s="5">
        <v>15</v>
      </c>
      <c r="AO17" s="5">
        <v>6.29</v>
      </c>
      <c r="AP17" s="5">
        <v>433</v>
      </c>
      <c r="AQ17" s="5">
        <v>2.2499999999999999E-2</v>
      </c>
      <c r="AR17" s="5">
        <v>6.1800000000000001E-2</v>
      </c>
      <c r="AS17" s="5">
        <v>8.82</v>
      </c>
      <c r="AT17" s="5">
        <v>9.09</v>
      </c>
      <c r="AU17" s="5">
        <v>621</v>
      </c>
      <c r="AV17" s="5">
        <v>44.3</v>
      </c>
      <c r="AW17" s="5">
        <v>23.4</v>
      </c>
      <c r="AX17" s="86"/>
      <c r="AY17" s="59">
        <f t="shared" si="4"/>
        <v>3.0409560038247392</v>
      </c>
      <c r="AZ17" s="59">
        <f t="shared" si="0"/>
        <v>33.626468354108141</v>
      </c>
      <c r="BA17" s="59">
        <f t="shared" si="5"/>
        <v>6.3502812192734064</v>
      </c>
      <c r="BB17" s="86"/>
      <c r="BC17" s="59">
        <f t="shared" si="6"/>
        <v>7.7474253237073745</v>
      </c>
      <c r="BD17" s="59">
        <f t="shared" si="7"/>
        <v>8.3761753295932486</v>
      </c>
      <c r="BE17" s="59">
        <f t="shared" si="8"/>
        <v>23.365708273944211</v>
      </c>
      <c r="BF17" s="59">
        <f t="shared" si="9"/>
        <v>6.4106659168583828</v>
      </c>
    </row>
    <row r="18" spans="1:58" s="38" customFormat="1" x14ac:dyDescent="0.15">
      <c r="A18" s="38" t="s">
        <v>5</v>
      </c>
      <c r="B18" s="38">
        <v>14</v>
      </c>
      <c r="C18" s="90" t="s">
        <v>650</v>
      </c>
      <c r="D18" s="77">
        <f t="shared" si="1"/>
        <v>1508.4682191042507</v>
      </c>
      <c r="E18" s="77">
        <f t="shared" si="2"/>
        <v>1121.6511584855245</v>
      </c>
      <c r="F18" s="77">
        <v>21.044327441602402</v>
      </c>
      <c r="G18" s="87"/>
      <c r="H18" s="77">
        <v>556.94790100527496</v>
      </c>
      <c r="I18" s="77">
        <v>112.86586557229801</v>
      </c>
      <c r="J18" s="77">
        <v>201.14993721091099</v>
      </c>
      <c r="K18" s="77">
        <v>79.179039065451903</v>
      </c>
      <c r="L18" s="77">
        <v>506.06070742095892</v>
      </c>
      <c r="M18" s="77">
        <v>3.9713815386357298</v>
      </c>
      <c r="N18" s="77">
        <v>2.0603499166489199</v>
      </c>
      <c r="O18" s="77">
        <v>1069.0403398815185</v>
      </c>
      <c r="P18" s="87"/>
      <c r="Q18" s="77">
        <v>24.919609178296302</v>
      </c>
      <c r="R18" s="77">
        <v>334.53923806890998</v>
      </c>
      <c r="S18" s="77">
        <v>208.30693909173499</v>
      </c>
      <c r="T18" s="77">
        <f t="shared" si="3"/>
        <v>386.81706061872626</v>
      </c>
      <c r="U18" s="87"/>
      <c r="V18" s="77">
        <v>193.19676518403401</v>
      </c>
      <c r="W18" s="87"/>
      <c r="X18" s="91">
        <v>1.0708599999999999E-12</v>
      </c>
      <c r="Y18" s="91">
        <v>2.5521600000000001E-13</v>
      </c>
      <c r="Z18" s="87"/>
      <c r="AA18" s="38">
        <v>4.82</v>
      </c>
      <c r="AB18" s="38">
        <v>0.10299999999999999</v>
      </c>
      <c r="AC18" s="38">
        <v>-3.9800000000000002E-2</v>
      </c>
      <c r="AD18" s="38">
        <v>-0.80800000000000005</v>
      </c>
      <c r="AE18" s="38">
        <v>0.94599999999999995</v>
      </c>
      <c r="AF18" s="38">
        <v>0.32500000000000001</v>
      </c>
      <c r="AG18" s="38">
        <v>10.4</v>
      </c>
      <c r="AH18" s="38">
        <v>112</v>
      </c>
      <c r="AI18" s="38">
        <v>79.7</v>
      </c>
      <c r="AJ18" s="38">
        <v>41.1</v>
      </c>
      <c r="AK18" s="38">
        <v>82.6</v>
      </c>
      <c r="AL18" s="38">
        <v>246</v>
      </c>
      <c r="AM18" s="38">
        <v>5.13</v>
      </c>
      <c r="AN18" s="38">
        <v>15</v>
      </c>
      <c r="AO18" s="38">
        <v>6.29</v>
      </c>
      <c r="AP18" s="38">
        <v>433</v>
      </c>
      <c r="AQ18" s="38">
        <v>2.2499999999999999E-2</v>
      </c>
      <c r="AR18" s="38">
        <v>6.1800000000000001E-2</v>
      </c>
      <c r="AS18" s="38">
        <v>5.9</v>
      </c>
      <c r="AT18" s="38">
        <v>7.42</v>
      </c>
      <c r="AU18" s="38">
        <v>596</v>
      </c>
      <c r="AV18" s="38">
        <v>47.9</v>
      </c>
      <c r="AW18" s="38">
        <v>20.5</v>
      </c>
      <c r="AX18" s="87"/>
      <c r="AY18" s="77">
        <f t="shared" si="4"/>
        <v>11.625184153946694</v>
      </c>
      <c r="AZ18" s="77">
        <f t="shared" si="0"/>
        <v>9.9308865982477936</v>
      </c>
      <c r="BA18" s="77">
        <f t="shared" si="5"/>
        <v>15.763290013379736</v>
      </c>
      <c r="BB18" s="87"/>
      <c r="BC18" s="77">
        <f t="shared" si="6"/>
        <v>4.835301546538469</v>
      </c>
      <c r="BD18" s="77">
        <f t="shared" si="7"/>
        <v>6.5610354728672187</v>
      </c>
      <c r="BE18" s="77">
        <f>(AU18*I18)/((AP18*(1+K18/AL18)+I18)*(1+J18/AK18))</f>
        <v>28.576849100666202</v>
      </c>
      <c r="BF18" s="77">
        <f t="shared" si="9"/>
        <v>11.546819102015451</v>
      </c>
    </row>
    <row r="19" spans="1:58" x14ac:dyDescent="0.15">
      <c r="A19" s="78" t="s">
        <v>6</v>
      </c>
      <c r="B19" s="5">
        <v>0</v>
      </c>
      <c r="C19" s="80" t="s">
        <v>661</v>
      </c>
      <c r="D19" s="59">
        <f t="shared" si="1"/>
        <v>501.28463046058238</v>
      </c>
      <c r="E19" s="59">
        <f t="shared" si="2"/>
        <v>184.88265207305909</v>
      </c>
      <c r="F19" s="59">
        <v>1.40099386822843</v>
      </c>
      <c r="G19" s="86"/>
      <c r="H19" s="59">
        <v>104.89272194442</v>
      </c>
      <c r="I19" s="59">
        <v>22.171528412646001</v>
      </c>
      <c r="J19" s="59">
        <v>21.5300736213246</v>
      </c>
      <c r="K19" s="59">
        <v>6.0970634708157299</v>
      </c>
      <c r="L19" s="59">
        <v>71.970193917432326</v>
      </c>
      <c r="M19" s="59">
        <v>2.6626773781906898</v>
      </c>
      <c r="N19" s="59">
        <v>1.8545741624449701</v>
      </c>
      <c r="O19" s="59">
        <v>181.38016740248801</v>
      </c>
      <c r="P19" s="86"/>
      <c r="Q19" s="59">
        <v>21.0702211576426</v>
      </c>
      <c r="R19" s="59">
        <v>290.94330634454099</v>
      </c>
      <c r="S19" s="59">
        <v>152.05432950028001</v>
      </c>
      <c r="T19" s="59">
        <f t="shared" si="3"/>
        <v>316.40197838752329</v>
      </c>
      <c r="U19" s="86"/>
      <c r="V19" s="59">
        <v>1367.41686598468</v>
      </c>
      <c r="W19" s="86"/>
      <c r="X19" s="34">
        <v>5.8549000000000004E-14</v>
      </c>
      <c r="Y19" s="34">
        <v>3.6486400000000001E-13</v>
      </c>
      <c r="Z19" s="86"/>
      <c r="AA19" s="5">
        <v>39.700000000000003</v>
      </c>
      <c r="AB19" s="5">
        <v>3.43</v>
      </c>
      <c r="AC19" s="5">
        <v>6.2300000000000001E-2</v>
      </c>
      <c r="AD19" s="5">
        <v>13.6</v>
      </c>
      <c r="AE19" s="5">
        <v>0.94699999999999995</v>
      </c>
      <c r="AF19" s="5">
        <v>0.58399999999999996</v>
      </c>
      <c r="AG19" s="5">
        <v>10.6</v>
      </c>
      <c r="AH19" s="5">
        <v>149</v>
      </c>
      <c r="AI19" s="5">
        <v>21.9</v>
      </c>
      <c r="AJ19" s="5">
        <v>27.2</v>
      </c>
      <c r="AK19" s="5">
        <v>137</v>
      </c>
      <c r="AL19" s="5">
        <v>205</v>
      </c>
      <c r="AM19" s="5">
        <v>9.15</v>
      </c>
      <c r="AN19" s="5">
        <v>17.5</v>
      </c>
      <c r="AO19" s="5">
        <v>8.43</v>
      </c>
      <c r="AP19" s="5">
        <v>764</v>
      </c>
      <c r="AQ19" s="5">
        <v>0.38</v>
      </c>
      <c r="AR19" s="5">
        <v>0.21199999999999999</v>
      </c>
      <c r="AS19" s="5">
        <v>53.3</v>
      </c>
      <c r="AT19" s="5">
        <v>26.8</v>
      </c>
      <c r="AU19" s="5">
        <v>1910</v>
      </c>
      <c r="AV19" s="5">
        <v>574</v>
      </c>
      <c r="AW19" s="5">
        <v>106</v>
      </c>
      <c r="AX19" s="86"/>
      <c r="AY19" s="59">
        <f t="shared" si="4"/>
        <v>76.048342455375789</v>
      </c>
      <c r="AZ19" s="59">
        <f t="shared" si="0"/>
        <v>73.62659424906532</v>
      </c>
      <c r="BA19" s="59">
        <f t="shared" si="5"/>
        <v>49.989065906439414</v>
      </c>
      <c r="BB19" s="86"/>
      <c r="BC19" s="59">
        <f t="shared" si="6"/>
        <v>12.696582232566877</v>
      </c>
      <c r="BD19" s="59">
        <f t="shared" si="7"/>
        <v>17.541938913684735</v>
      </c>
      <c r="BE19" s="59">
        <f t="shared" si="8"/>
        <v>45.242454800916136</v>
      </c>
      <c r="BF19" s="59">
        <f>(AV19*N19)/(AM19*(1+M19/AH19)+N19)*AE19-(AV19*M19)/(AM19*(1+N19/AH19)+M19)*(1-AE19)</f>
        <v>83.474743524549467</v>
      </c>
    </row>
    <row r="20" spans="1:58" x14ac:dyDescent="0.15">
      <c r="A20" s="5" t="s">
        <v>6</v>
      </c>
      <c r="B20" s="5">
        <v>1</v>
      </c>
      <c r="C20" s="80" t="s">
        <v>662</v>
      </c>
      <c r="D20" s="59">
        <f t="shared" si="1"/>
        <v>825.38573748996487</v>
      </c>
      <c r="E20" s="59">
        <f t="shared" si="2"/>
        <v>480.01068197919341</v>
      </c>
      <c r="F20" s="59">
        <v>1.4857682713342899</v>
      </c>
      <c r="G20" s="86"/>
      <c r="H20" s="59">
        <v>67.377484458811594</v>
      </c>
      <c r="I20" s="59">
        <v>72.844596823600497</v>
      </c>
      <c r="J20" s="59">
        <v>170.37103331144701</v>
      </c>
      <c r="K20" s="59">
        <v>84.662835008909497</v>
      </c>
      <c r="L20" s="59">
        <v>400.7230619675575</v>
      </c>
      <c r="M20" s="59">
        <v>6.0285074483733503</v>
      </c>
      <c r="N20" s="59">
        <v>2.1672074261152101</v>
      </c>
      <c r="O20" s="59">
        <v>476.29626130085768</v>
      </c>
      <c r="P20" s="86"/>
      <c r="Q20" s="59">
        <v>31.5275749164602</v>
      </c>
      <c r="R20" s="59">
        <v>315.41147085360598</v>
      </c>
      <c r="S20" s="59">
        <v>155.35975003786101</v>
      </c>
      <c r="T20" s="59">
        <f t="shared" si="3"/>
        <v>345.37505551077152</v>
      </c>
      <c r="U20" s="86"/>
      <c r="V20" s="59">
        <v>504.06947998950801</v>
      </c>
      <c r="W20" s="86"/>
      <c r="X20" s="34">
        <v>8777440</v>
      </c>
      <c r="Y20" s="34">
        <v>8.0590599999999994E-12</v>
      </c>
      <c r="Z20" s="86"/>
      <c r="AA20" s="5">
        <v>24.5</v>
      </c>
      <c r="AB20" s="5">
        <v>0.222</v>
      </c>
      <c r="AC20" s="5">
        <v>1.26E-4</v>
      </c>
      <c r="AD20" s="5">
        <v>-1.55</v>
      </c>
      <c r="AE20" s="5">
        <v>0.94499999999999995</v>
      </c>
      <c r="AF20" s="5">
        <v>0.35599999999999998</v>
      </c>
      <c r="AG20" s="5">
        <v>69.7</v>
      </c>
      <c r="AH20" s="5">
        <v>62.4</v>
      </c>
      <c r="AI20" s="5">
        <v>17.7</v>
      </c>
      <c r="AJ20" s="5">
        <v>6.57</v>
      </c>
      <c r="AK20" s="5">
        <v>67.900000000000006</v>
      </c>
      <c r="AL20" s="5">
        <v>390</v>
      </c>
      <c r="AM20" s="5">
        <v>9.15</v>
      </c>
      <c r="AN20" s="5">
        <v>17.5</v>
      </c>
      <c r="AO20" s="5">
        <v>8.43</v>
      </c>
      <c r="AP20" s="5">
        <v>764</v>
      </c>
      <c r="AQ20" s="5">
        <v>0.38</v>
      </c>
      <c r="AR20" s="5">
        <v>0.21199999999999999</v>
      </c>
      <c r="AS20" s="5">
        <v>7.78</v>
      </c>
      <c r="AT20" s="5">
        <v>14.3</v>
      </c>
      <c r="AU20" s="5">
        <v>970</v>
      </c>
      <c r="AV20" s="5">
        <v>62.3</v>
      </c>
      <c r="AW20" s="5">
        <v>31.2</v>
      </c>
      <c r="AX20" s="86"/>
      <c r="AY20" s="59">
        <f t="shared" si="4"/>
        <v>16.171500494839311</v>
      </c>
      <c r="AZ20" s="59">
        <f t="shared" si="0"/>
        <v>53.096581939822649</v>
      </c>
      <c r="BA20" s="59">
        <f t="shared" si="5"/>
        <v>7.0095699258788207</v>
      </c>
      <c r="BB20" s="86"/>
      <c r="BC20" s="59">
        <f t="shared" si="6"/>
        <v>5.7440195357700157</v>
      </c>
      <c r="BD20" s="59">
        <f t="shared" si="7"/>
        <v>7.1057192295273275</v>
      </c>
      <c r="BE20" s="59">
        <f t="shared" si="8"/>
        <v>20.081582022294942</v>
      </c>
      <c r="BF20" s="59">
        <f t="shared" si="9"/>
        <v>9.1242535112128582</v>
      </c>
    </row>
    <row r="21" spans="1:58" x14ac:dyDescent="0.15">
      <c r="A21" s="5" t="s">
        <v>6</v>
      </c>
      <c r="B21" s="5">
        <v>3</v>
      </c>
      <c r="C21" s="80" t="s">
        <v>663</v>
      </c>
      <c r="D21" s="59">
        <f t="shared" si="1"/>
        <v>1674.9192912435842</v>
      </c>
      <c r="E21" s="59">
        <f t="shared" si="2"/>
        <v>1276.8991787338257</v>
      </c>
      <c r="F21" s="59">
        <v>1.0875427529994901</v>
      </c>
      <c r="G21" s="86"/>
      <c r="H21" s="59">
        <v>293.51141778285302</v>
      </c>
      <c r="I21" s="59">
        <v>154.48754626125299</v>
      </c>
      <c r="J21" s="59">
        <v>431.12203159653097</v>
      </c>
      <c r="K21" s="59">
        <v>232.53170246439001</v>
      </c>
      <c r="L21" s="59">
        <v>972.62882658342699</v>
      </c>
      <c r="M21" s="59">
        <v>5.5685294892382897</v>
      </c>
      <c r="N21" s="59">
        <v>2.47154799580859</v>
      </c>
      <c r="O21" s="59">
        <v>1274.1803218513269</v>
      </c>
      <c r="P21" s="86"/>
      <c r="Q21" s="59">
        <v>31.918444806905999</v>
      </c>
      <c r="R21" s="59">
        <v>398.38585963473702</v>
      </c>
      <c r="S21" s="59">
        <v>150.766641919542</v>
      </c>
      <c r="T21" s="59">
        <f t="shared" si="3"/>
        <v>398.02011250975863</v>
      </c>
      <c r="U21" s="86"/>
      <c r="V21" s="59">
        <v>345.23020984555802</v>
      </c>
      <c r="W21" s="86"/>
      <c r="X21" s="34">
        <v>282089</v>
      </c>
      <c r="Y21" s="34">
        <v>1.45822E-11</v>
      </c>
      <c r="Z21" s="86"/>
      <c r="AA21" s="5">
        <v>11.2</v>
      </c>
      <c r="AB21" s="5">
        <v>8.0799999999999997E-2</v>
      </c>
      <c r="AC21" s="5">
        <v>-9.3399999999999993E-3</v>
      </c>
      <c r="AD21" s="5">
        <v>4.8099999999999996</v>
      </c>
      <c r="AE21" s="5">
        <v>0.93700000000000006</v>
      </c>
      <c r="AF21" s="5">
        <v>0.40400000000000003</v>
      </c>
      <c r="AG21" s="5">
        <v>45.6</v>
      </c>
      <c r="AH21" s="5">
        <v>39.1</v>
      </c>
      <c r="AI21" s="5">
        <v>15.7</v>
      </c>
      <c r="AJ21" s="5">
        <v>28.1</v>
      </c>
      <c r="AK21" s="5">
        <v>74.7</v>
      </c>
      <c r="AL21" s="5">
        <v>379</v>
      </c>
      <c r="AM21" s="5">
        <v>9.15</v>
      </c>
      <c r="AN21" s="5">
        <v>17.5</v>
      </c>
      <c r="AO21" s="5">
        <v>8.43</v>
      </c>
      <c r="AP21" s="5">
        <v>764</v>
      </c>
      <c r="AQ21" s="5">
        <v>0.38</v>
      </c>
      <c r="AR21" s="5">
        <v>0.21199999999999999</v>
      </c>
      <c r="AS21" s="5">
        <v>3.16</v>
      </c>
      <c r="AT21" s="5">
        <v>6.09</v>
      </c>
      <c r="AU21" s="5">
        <v>609</v>
      </c>
      <c r="AV21" s="5">
        <v>74.2</v>
      </c>
      <c r="AW21" s="5">
        <v>20.5</v>
      </c>
      <c r="AX21" s="86"/>
      <c r="AY21" s="59">
        <f t="shared" si="4"/>
        <v>12.482593737909241</v>
      </c>
      <c r="AZ21" s="59">
        <f t="shared" si="0"/>
        <v>27.681337553056206</v>
      </c>
      <c r="BA21" s="59">
        <f t="shared" si="5"/>
        <v>6.8639337355799297</v>
      </c>
      <c r="BB21" s="86"/>
      <c r="BC21" s="59">
        <f t="shared" si="6"/>
        <v>2.5391122619354958</v>
      </c>
      <c r="BD21" s="59">
        <f t="shared" si="7"/>
        <v>4.9852780927240081</v>
      </c>
      <c r="BE21" s="59">
        <f t="shared" si="8"/>
        <v>10.015772925143846</v>
      </c>
      <c r="BF21" s="59">
        <f t="shared" si="9"/>
        <v>11.593452518656775</v>
      </c>
    </row>
    <row r="22" spans="1:58" x14ac:dyDescent="0.15">
      <c r="A22" s="5" t="s">
        <v>6</v>
      </c>
      <c r="B22" s="5">
        <v>7</v>
      </c>
      <c r="C22" s="80" t="s">
        <v>664</v>
      </c>
      <c r="D22" s="59">
        <f t="shared" si="1"/>
        <v>1809.0192970951707</v>
      </c>
      <c r="E22" s="59">
        <f t="shared" si="2"/>
        <v>1343.724703177804</v>
      </c>
      <c r="F22" s="59">
        <v>1.7976670884649399</v>
      </c>
      <c r="G22" s="86"/>
      <c r="H22" s="59">
        <v>567.34952295931396</v>
      </c>
      <c r="I22" s="59">
        <v>125.521617415118</v>
      </c>
      <c r="J22" s="59">
        <v>357.43659489505399</v>
      </c>
      <c r="K22" s="59">
        <v>156.345438086749</v>
      </c>
      <c r="L22" s="59">
        <v>764.82526781203899</v>
      </c>
      <c r="M22" s="59">
        <v>6.1359176949926999</v>
      </c>
      <c r="N22" s="59">
        <v>0.91982699029600201</v>
      </c>
      <c r="O22" s="59">
        <v>1339.2305354566417</v>
      </c>
      <c r="P22" s="86"/>
      <c r="Q22" s="59">
        <v>26.4423036702199</v>
      </c>
      <c r="R22" s="59">
        <v>397.42977157870098</v>
      </c>
      <c r="S22" s="59">
        <v>260.84866379201901</v>
      </c>
      <c r="T22" s="59">
        <f t="shared" si="3"/>
        <v>465.29459391736657</v>
      </c>
      <c r="U22" s="86"/>
      <c r="V22" s="59">
        <v>215.59350823333801</v>
      </c>
      <c r="W22" s="86"/>
      <c r="X22" s="34">
        <v>0.11343300000000001</v>
      </c>
      <c r="Y22" s="34">
        <v>2.02545E-10</v>
      </c>
      <c r="Z22" s="86"/>
      <c r="AA22" s="5">
        <v>21.5</v>
      </c>
      <c r="AB22" s="5">
        <v>5.2999999999999999E-2</v>
      </c>
      <c r="AC22" s="5">
        <v>6.0699999999999999E-3</v>
      </c>
      <c r="AD22" s="5">
        <v>2.81</v>
      </c>
      <c r="AE22" s="5">
        <v>0.94499999999999995</v>
      </c>
      <c r="AF22" s="5">
        <v>0.38900000000000001</v>
      </c>
      <c r="AG22" s="5">
        <v>51</v>
      </c>
      <c r="AH22" s="5">
        <v>72.5</v>
      </c>
      <c r="AI22" s="5">
        <v>9.9999999999999995E-8</v>
      </c>
      <c r="AJ22" s="5">
        <v>9.9999999999999995E-8</v>
      </c>
      <c r="AK22" s="5">
        <v>172</v>
      </c>
      <c r="AL22" s="5">
        <v>328</v>
      </c>
      <c r="AM22" s="5">
        <v>9.15</v>
      </c>
      <c r="AN22" s="5">
        <v>17.5</v>
      </c>
      <c r="AO22" s="5">
        <v>8.43</v>
      </c>
      <c r="AP22" s="5">
        <v>764</v>
      </c>
      <c r="AQ22" s="5">
        <v>0.38</v>
      </c>
      <c r="AR22" s="5">
        <v>0.21199999999999999</v>
      </c>
      <c r="AS22" s="5">
        <v>11.2</v>
      </c>
      <c r="AT22" s="5">
        <v>13.5</v>
      </c>
      <c r="AU22" s="5">
        <v>598</v>
      </c>
      <c r="AV22" s="5">
        <v>89.6</v>
      </c>
      <c r="AW22" s="5">
        <v>16</v>
      </c>
      <c r="AX22" s="86"/>
      <c r="AY22" s="59">
        <f t="shared" si="4"/>
        <v>6.6526457230012541</v>
      </c>
      <c r="AZ22" s="59">
        <f t="shared" si="0"/>
        <v>19.776280291364042</v>
      </c>
      <c r="BA22" s="59">
        <f t="shared" si="5"/>
        <v>2.4896763697663848</v>
      </c>
      <c r="BB22" s="86"/>
      <c r="BC22" s="59">
        <f t="shared" si="6"/>
        <v>1.0950494757173405E-6</v>
      </c>
      <c r="BD22" s="59">
        <f t="shared" si="7"/>
        <v>2.1494655631648635E-7</v>
      </c>
      <c r="BE22" s="59">
        <f t="shared" si="8"/>
        <v>19.451061884272896</v>
      </c>
      <c r="BF22" s="59">
        <f t="shared" si="9"/>
        <v>5.2187978422657162</v>
      </c>
    </row>
    <row r="23" spans="1:58" s="38" customFormat="1" x14ac:dyDescent="0.15">
      <c r="A23" s="38" t="s">
        <v>6</v>
      </c>
      <c r="B23" s="38">
        <v>14</v>
      </c>
      <c r="C23" s="90" t="s">
        <v>665</v>
      </c>
      <c r="D23" s="77">
        <f t="shared" si="1"/>
        <v>1687.606061327135</v>
      </c>
      <c r="E23" s="77">
        <f t="shared" si="2"/>
        <v>1240.7390221459686</v>
      </c>
      <c r="F23" s="77">
        <v>2.66162769647782</v>
      </c>
      <c r="G23" s="87"/>
      <c r="H23" s="77">
        <v>538.03683589991203</v>
      </c>
      <c r="I23" s="77">
        <v>148.92118609711301</v>
      </c>
      <c r="J23" s="77">
        <v>266.81353663450301</v>
      </c>
      <c r="K23" s="77">
        <v>123.906468691234</v>
      </c>
      <c r="L23" s="77">
        <v>688.56237751996298</v>
      </c>
      <c r="M23" s="77">
        <v>4.76325493854499</v>
      </c>
      <c r="N23" s="77">
        <v>2.7224845463540701</v>
      </c>
      <c r="O23" s="77">
        <v>1234.0849529047741</v>
      </c>
      <c r="P23" s="87"/>
      <c r="Q23" s="77">
        <v>24.046739708804399</v>
      </c>
      <c r="R23" s="77">
        <v>377.26870641219898</v>
      </c>
      <c r="S23" s="77">
        <v>256.96174279634403</v>
      </c>
      <c r="T23" s="77">
        <f t="shared" si="3"/>
        <v>446.86703918116638</v>
      </c>
      <c r="U23" s="87"/>
      <c r="V23" s="77">
        <v>166.208987751065</v>
      </c>
      <c r="W23" s="87"/>
      <c r="X23" s="91">
        <v>9.381849999999999E-10</v>
      </c>
      <c r="Y23" s="91">
        <v>2.4103099999999999E-11</v>
      </c>
      <c r="Z23" s="87"/>
      <c r="AA23" s="38">
        <v>2.81</v>
      </c>
      <c r="AB23" s="38">
        <v>6.7799999999999999E-2</v>
      </c>
      <c r="AC23" s="38">
        <v>5.1000000000000004E-3</v>
      </c>
      <c r="AD23" s="38">
        <v>-0.16200000000000001</v>
      </c>
      <c r="AE23" s="38">
        <v>0.94099999999999995</v>
      </c>
      <c r="AF23" s="38">
        <v>0.371</v>
      </c>
      <c r="AG23" s="38">
        <v>53.8</v>
      </c>
      <c r="AH23" s="38">
        <v>31.6</v>
      </c>
      <c r="AI23" s="38">
        <v>1.01</v>
      </c>
      <c r="AJ23" s="38">
        <v>28.4</v>
      </c>
      <c r="AK23" s="38">
        <v>67.7</v>
      </c>
      <c r="AL23" s="38">
        <v>382</v>
      </c>
      <c r="AM23" s="38">
        <v>9.15</v>
      </c>
      <c r="AN23" s="38">
        <v>17.5</v>
      </c>
      <c r="AO23" s="38">
        <v>8.43</v>
      </c>
      <c r="AP23" s="38">
        <v>764</v>
      </c>
      <c r="AQ23" s="38">
        <v>0.38</v>
      </c>
      <c r="AR23" s="38">
        <v>0.21199999999999999</v>
      </c>
      <c r="AS23" s="38">
        <v>7.24</v>
      </c>
      <c r="AT23" s="38">
        <v>5.78</v>
      </c>
      <c r="AU23" s="38">
        <v>771</v>
      </c>
      <c r="AV23" s="38">
        <v>51.4</v>
      </c>
      <c r="AW23" s="38">
        <v>16.8</v>
      </c>
      <c r="AX23" s="87"/>
      <c r="AY23" s="77">
        <f t="shared" si="4"/>
        <v>10.096856417384261</v>
      </c>
      <c r="AZ23" s="77">
        <f t="shared" si="0"/>
        <v>7.6501815752549369</v>
      </c>
      <c r="BA23" s="77">
        <f t="shared" si="5"/>
        <v>4.6277989205825758</v>
      </c>
      <c r="BB23" s="87"/>
      <c r="BC23" s="77">
        <f t="shared" si="6"/>
        <v>1.7166692373364885</v>
      </c>
      <c r="BD23" s="77">
        <f t="shared" si="7"/>
        <v>4.7982156060519401</v>
      </c>
      <c r="BE23" s="77">
        <f t="shared" si="8"/>
        <v>20.019493444723079</v>
      </c>
      <c r="BF23" s="77">
        <f t="shared" si="9"/>
        <v>8.9542354988773099</v>
      </c>
    </row>
    <row r="24" spans="1:58" x14ac:dyDescent="0.15">
      <c r="A24" s="78" t="s">
        <v>7</v>
      </c>
      <c r="B24" s="5">
        <v>0</v>
      </c>
      <c r="C24" s="80" t="s">
        <v>666</v>
      </c>
      <c r="D24" s="59">
        <f t="shared" si="1"/>
        <v>391.58997202605269</v>
      </c>
      <c r="E24" s="59">
        <f t="shared" si="2"/>
        <v>140.51961908896186</v>
      </c>
      <c r="F24" s="59">
        <v>2.2814120777965399</v>
      </c>
      <c r="G24" s="86"/>
      <c r="H24" s="59">
        <v>1E-3</v>
      </c>
      <c r="I24" s="59">
        <v>38.179715380922403</v>
      </c>
      <c r="J24" s="59">
        <v>45.050235421199901</v>
      </c>
      <c r="K24" s="59">
        <v>9.2068942425587199</v>
      </c>
      <c r="L24" s="59">
        <v>130.61656042560344</v>
      </c>
      <c r="M24" s="59">
        <v>3.0673748919521202</v>
      </c>
      <c r="N24" s="59">
        <v>1.1311535769149601</v>
      </c>
      <c r="O24" s="59">
        <v>134.81608889447051</v>
      </c>
      <c r="P24" s="86"/>
      <c r="Q24" s="59">
        <v>22.512790329583499</v>
      </c>
      <c r="R24" s="59">
        <v>227.59425715137101</v>
      </c>
      <c r="S24" s="59">
        <v>115.24208675989</v>
      </c>
      <c r="T24" s="59">
        <f t="shared" si="3"/>
        <v>251.07035293709083</v>
      </c>
      <c r="U24" s="86"/>
      <c r="V24" s="59">
        <v>1440.0493992825168</v>
      </c>
      <c r="W24" s="86"/>
      <c r="X24" s="34">
        <v>2.07534E-14</v>
      </c>
      <c r="Y24" s="34">
        <v>1.8785300000000001E-9</v>
      </c>
      <c r="Z24" s="86"/>
      <c r="AA24" s="5">
        <v>39.700000000000003</v>
      </c>
      <c r="AB24" s="5">
        <v>2.5499999999999998</v>
      </c>
      <c r="AC24" s="5">
        <v>9.9199999999999997E-2</v>
      </c>
      <c r="AD24" s="5">
        <v>1E-4</v>
      </c>
      <c r="AE24" s="5">
        <v>0.94799999999999995</v>
      </c>
      <c r="AF24" s="5">
        <v>0.55300000000000005</v>
      </c>
      <c r="AG24" s="5">
        <v>14.3</v>
      </c>
      <c r="AH24" s="5">
        <v>169</v>
      </c>
      <c r="AI24" s="5">
        <v>58.1</v>
      </c>
      <c r="AJ24" s="5">
        <v>30.2</v>
      </c>
      <c r="AK24" s="5">
        <v>184</v>
      </c>
      <c r="AL24" s="5">
        <v>179</v>
      </c>
      <c r="AM24" s="5">
        <v>3.94</v>
      </c>
      <c r="AN24" s="5">
        <v>16.8</v>
      </c>
      <c r="AO24" s="5">
        <v>7.62</v>
      </c>
      <c r="AP24" s="5">
        <v>757</v>
      </c>
      <c r="AQ24" s="5">
        <v>8.9700000000000002E-2</v>
      </c>
      <c r="AR24" s="5">
        <v>0.13500000000000001</v>
      </c>
      <c r="AS24" s="5">
        <v>51.9</v>
      </c>
      <c r="AT24" s="5">
        <v>50.1</v>
      </c>
      <c r="AU24" s="5">
        <v>2030</v>
      </c>
      <c r="AV24" s="5">
        <v>584</v>
      </c>
      <c r="AW24" s="5">
        <v>119</v>
      </c>
      <c r="AX24" s="86"/>
      <c r="AY24" s="59">
        <f t="shared" si="4"/>
        <v>97.358274221352119</v>
      </c>
      <c r="AZ24" s="59">
        <f t="shared" si="0"/>
        <v>44.90679700352392</v>
      </c>
      <c r="BA24" s="59">
        <f t="shared" si="5"/>
        <v>54.964812638215776</v>
      </c>
      <c r="BB24" s="86"/>
      <c r="BC24" s="59">
        <f t="shared" si="6"/>
        <v>18.022621507479386</v>
      </c>
      <c r="BD24" s="59">
        <f t="shared" si="7"/>
        <v>38.900747069171473</v>
      </c>
      <c r="BE24" s="59">
        <f t="shared" si="8"/>
        <v>74.643033911904354</v>
      </c>
      <c r="BF24" s="59">
        <f t="shared" si="9"/>
        <v>108.53067826101147</v>
      </c>
    </row>
    <row r="25" spans="1:58" x14ac:dyDescent="0.15">
      <c r="A25" s="5" t="s">
        <v>7</v>
      </c>
      <c r="B25" s="5">
        <v>1</v>
      </c>
      <c r="C25" s="80" t="s">
        <v>667</v>
      </c>
      <c r="D25" s="59">
        <f t="shared" si="1"/>
        <v>692.13556193398438</v>
      </c>
      <c r="E25" s="59">
        <f t="shared" si="2"/>
        <v>466.91406540414954</v>
      </c>
      <c r="F25" s="59">
        <v>2.4288254741181698</v>
      </c>
      <c r="G25" s="86"/>
      <c r="H25" s="59">
        <v>0.192266743284011</v>
      </c>
      <c r="I25" s="59">
        <v>89.444728854378099</v>
      </c>
      <c r="J25" s="59">
        <v>168.851836835661</v>
      </c>
      <c r="K25" s="59">
        <v>96.401517556478495</v>
      </c>
      <c r="L25" s="59">
        <v>444.1428121008957</v>
      </c>
      <c r="M25" s="59">
        <v>8.9871944305132292</v>
      </c>
      <c r="N25" s="59">
        <v>7.5197284441612204</v>
      </c>
      <c r="O25" s="59">
        <v>460.84200171885414</v>
      </c>
      <c r="P25" s="86"/>
      <c r="Q25" s="59">
        <v>26.5439299103822</v>
      </c>
      <c r="R25" s="59">
        <v>217.644583025109</v>
      </c>
      <c r="S25" s="59">
        <v>80.37176690407</v>
      </c>
      <c r="T25" s="59">
        <f t="shared" si="3"/>
        <v>225.22149652983484</v>
      </c>
      <c r="U25" s="86"/>
      <c r="V25" s="59">
        <v>714.68393928676801</v>
      </c>
      <c r="W25" s="86"/>
      <c r="X25" s="34">
        <v>66613100</v>
      </c>
      <c r="Y25" s="34">
        <v>4.63921E-12</v>
      </c>
      <c r="Z25" s="86"/>
      <c r="AA25" s="5">
        <v>8.8699999999999992</v>
      </c>
      <c r="AB25" s="5">
        <v>0.29299999999999998</v>
      </c>
      <c r="AC25" s="5">
        <v>4.4999999999999997E-3</v>
      </c>
      <c r="AD25" s="5">
        <v>1.6299999999999999E-2</v>
      </c>
      <c r="AE25" s="5">
        <v>0.94599999999999995</v>
      </c>
      <c r="AF25" s="5">
        <v>0.44600000000000001</v>
      </c>
      <c r="AG25" s="5">
        <v>300</v>
      </c>
      <c r="AH25" s="5">
        <v>9.4600000000000009</v>
      </c>
      <c r="AI25" s="5">
        <v>31.9</v>
      </c>
      <c r="AJ25" s="5">
        <v>33.700000000000003</v>
      </c>
      <c r="AK25" s="5">
        <v>175</v>
      </c>
      <c r="AL25" s="5">
        <v>330</v>
      </c>
      <c r="AM25" s="5">
        <v>3.94</v>
      </c>
      <c r="AN25" s="5">
        <v>16.8</v>
      </c>
      <c r="AO25" s="5">
        <v>7.62</v>
      </c>
      <c r="AP25" s="5">
        <v>757</v>
      </c>
      <c r="AQ25" s="5">
        <v>8.9700000000000002E-2</v>
      </c>
      <c r="AR25" s="5">
        <v>0.13500000000000001</v>
      </c>
      <c r="AS25" s="5">
        <v>9.0500000000000007</v>
      </c>
      <c r="AT25" s="5">
        <v>8.15</v>
      </c>
      <c r="AU25" s="5">
        <v>872</v>
      </c>
      <c r="AV25" s="5">
        <v>80.5</v>
      </c>
      <c r="AW25" s="5">
        <v>28.7</v>
      </c>
      <c r="AX25" s="86"/>
      <c r="AY25" s="59">
        <f t="shared" si="4"/>
        <v>26.20730555433278</v>
      </c>
      <c r="AZ25" s="59">
        <f t="shared" si="0"/>
        <v>66.699991299710021</v>
      </c>
      <c r="BA25" s="59">
        <f t="shared" si="5"/>
        <v>12.011973327359941</v>
      </c>
      <c r="BB25" s="86"/>
      <c r="BC25" s="59">
        <f t="shared" si="6"/>
        <v>6.2367344913577272</v>
      </c>
      <c r="BD25" s="59">
        <f t="shared" si="7"/>
        <v>6.1563071669806551</v>
      </c>
      <c r="BE25" s="59">
        <f t="shared" si="8"/>
        <v>37.182269441308385</v>
      </c>
      <c r="BF25" s="59">
        <f t="shared" si="9"/>
        <v>35.234648082224126</v>
      </c>
    </row>
    <row r="26" spans="1:58" x14ac:dyDescent="0.15">
      <c r="A26" s="5" t="s">
        <v>7</v>
      </c>
      <c r="B26" s="5">
        <v>3</v>
      </c>
      <c r="C26" s="80" t="s">
        <v>668</v>
      </c>
      <c r="D26" s="59">
        <f t="shared" si="1"/>
        <v>1082.6080323352369</v>
      </c>
      <c r="E26" s="59">
        <f t="shared" si="2"/>
        <v>842.53528526769492</v>
      </c>
      <c r="F26" s="59">
        <v>4.4541102289239101</v>
      </c>
      <c r="G26" s="86"/>
      <c r="H26" s="59">
        <v>0.21837584464092</v>
      </c>
      <c r="I26" s="59">
        <v>151.11592315864101</v>
      </c>
      <c r="J26" s="59">
        <v>327.88269305005798</v>
      </c>
      <c r="K26" s="59">
        <v>185.30679539811899</v>
      </c>
      <c r="L26" s="59">
        <v>815.42133476545905</v>
      </c>
      <c r="M26" s="59">
        <v>8.4838599414621108</v>
      </c>
      <c r="N26" s="59">
        <v>7.2764391438229996</v>
      </c>
      <c r="O26" s="59">
        <v>831.40000969538517</v>
      </c>
      <c r="P26" s="86"/>
      <c r="Q26" s="59">
        <v>17.0996816194574</v>
      </c>
      <c r="R26" s="59">
        <v>239.913785785242</v>
      </c>
      <c r="S26" s="59">
        <v>94.545812386884904</v>
      </c>
      <c r="T26" s="59">
        <f t="shared" si="3"/>
        <v>240.072747067542</v>
      </c>
      <c r="U26" s="86"/>
      <c r="V26" s="59">
        <v>402.58285931296399</v>
      </c>
      <c r="W26" s="86"/>
      <c r="X26" s="34">
        <v>5.4621700000000002E-15</v>
      </c>
      <c r="Y26" s="34">
        <v>6.67148E-11</v>
      </c>
      <c r="Z26" s="86"/>
      <c r="AA26" s="5">
        <v>1.71</v>
      </c>
      <c r="AB26" s="5">
        <v>0.18</v>
      </c>
      <c r="AC26" s="5">
        <v>4.2099999999999999E-2</v>
      </c>
      <c r="AD26" s="5">
        <v>2.6700000000000001E-3</v>
      </c>
      <c r="AE26" s="5">
        <v>0.94699999999999995</v>
      </c>
      <c r="AF26" s="5">
        <v>0.35399999999999998</v>
      </c>
      <c r="AG26" s="5">
        <v>303</v>
      </c>
      <c r="AH26" s="5">
        <v>87.5</v>
      </c>
      <c r="AI26" s="5">
        <v>56.5</v>
      </c>
      <c r="AJ26" s="5">
        <v>44.1</v>
      </c>
      <c r="AK26" s="5">
        <v>174</v>
      </c>
      <c r="AL26" s="5">
        <v>306</v>
      </c>
      <c r="AM26" s="5">
        <v>3.94</v>
      </c>
      <c r="AN26" s="5">
        <v>16.8</v>
      </c>
      <c r="AO26" s="5">
        <v>7.62</v>
      </c>
      <c r="AP26" s="5">
        <v>757</v>
      </c>
      <c r="AQ26" s="5">
        <v>8.9700000000000002E-2</v>
      </c>
      <c r="AR26" s="5">
        <v>0.13500000000000001</v>
      </c>
      <c r="AS26" s="5">
        <v>10.6</v>
      </c>
      <c r="AT26" s="5">
        <v>8.81</v>
      </c>
      <c r="AU26" s="5">
        <v>611</v>
      </c>
      <c r="AV26" s="5">
        <v>63.3</v>
      </c>
      <c r="AW26" s="5">
        <v>29.8</v>
      </c>
      <c r="AX26" s="86"/>
      <c r="AY26" s="59">
        <f t="shared" si="4"/>
        <v>27.200866168555383</v>
      </c>
      <c r="AZ26" s="59">
        <f t="shared" si="0"/>
        <v>12.442710935937329</v>
      </c>
      <c r="BA26" s="59">
        <f t="shared" si="5"/>
        <v>10.173829711979907</v>
      </c>
      <c r="BB26" s="86"/>
      <c r="BC26" s="59">
        <f t="shared" si="6"/>
        <v>8.610026246334753</v>
      </c>
      <c r="BD26" s="59">
        <f t="shared" si="7"/>
        <v>7.2207867339061549</v>
      </c>
      <c r="BE26" s="59">
        <f t="shared" si="8"/>
        <v>23.424841582912883</v>
      </c>
      <c r="BF26" s="59">
        <f t="shared" si="9"/>
        <v>35.375235553289095</v>
      </c>
    </row>
    <row r="27" spans="1:58" x14ac:dyDescent="0.15">
      <c r="A27" s="5" t="s">
        <v>7</v>
      </c>
      <c r="B27" s="5">
        <v>7</v>
      </c>
      <c r="C27" s="80" t="s">
        <v>669</v>
      </c>
      <c r="D27" s="59">
        <f t="shared" si="1"/>
        <v>1195.9955320091663</v>
      </c>
      <c r="E27" s="59">
        <f t="shared" si="2"/>
        <v>944.59650422741527</v>
      </c>
      <c r="F27" s="59">
        <v>15.134471327169701</v>
      </c>
      <c r="G27" s="86"/>
      <c r="H27" s="59">
        <v>0.417032050617414</v>
      </c>
      <c r="I27" s="59">
        <v>131.46488889629501</v>
      </c>
      <c r="J27" s="59">
        <v>411.59630964422001</v>
      </c>
      <c r="K27" s="59">
        <v>219.11987420240499</v>
      </c>
      <c r="L27" s="59">
        <v>893.64596163921499</v>
      </c>
      <c r="M27" s="59">
        <v>7.2970931778992103</v>
      </c>
      <c r="N27" s="59">
        <v>5.40023904175938</v>
      </c>
      <c r="O27" s="59">
        <v>906.76032590949103</v>
      </c>
      <c r="P27" s="86"/>
      <c r="Q27" s="59">
        <v>24.289535824730901</v>
      </c>
      <c r="R27" s="59">
        <v>233.82588804953599</v>
      </c>
      <c r="S27" s="59">
        <v>106.83834988599401</v>
      </c>
      <c r="T27" s="59">
        <f t="shared" si="3"/>
        <v>251.39902778175087</v>
      </c>
      <c r="U27" s="86"/>
      <c r="V27" s="59">
        <v>268.82844350323001</v>
      </c>
      <c r="W27" s="86"/>
      <c r="X27" s="34">
        <v>8.2198800000000003E-11</v>
      </c>
      <c r="Y27" s="34">
        <v>7.2342500000000001E-11</v>
      </c>
      <c r="Z27" s="86"/>
      <c r="AA27" s="5">
        <v>2.04</v>
      </c>
      <c r="AB27" s="5">
        <v>0.128</v>
      </c>
      <c r="AC27" s="5">
        <v>0.109</v>
      </c>
      <c r="AD27" s="5">
        <v>-8.3199999999999995E-4</v>
      </c>
      <c r="AE27" s="5">
        <v>0.94299999999999995</v>
      </c>
      <c r="AF27" s="5">
        <v>0.28799999999999998</v>
      </c>
      <c r="AG27" s="5">
        <v>371</v>
      </c>
      <c r="AH27" s="5">
        <v>1.65</v>
      </c>
      <c r="AI27" s="5">
        <v>2.2200000000000002</v>
      </c>
      <c r="AJ27" s="5">
        <v>13.7</v>
      </c>
      <c r="AK27" s="5">
        <v>147</v>
      </c>
      <c r="AL27" s="5">
        <v>375</v>
      </c>
      <c r="AM27" s="5">
        <v>3.94</v>
      </c>
      <c r="AN27" s="5">
        <v>16.8</v>
      </c>
      <c r="AO27" s="5">
        <v>7.62</v>
      </c>
      <c r="AP27" s="5">
        <v>757</v>
      </c>
      <c r="AQ27" s="5">
        <v>8.9700000000000002E-2</v>
      </c>
      <c r="AR27" s="5">
        <v>0.13500000000000001</v>
      </c>
      <c r="AS27" s="5">
        <v>13.1</v>
      </c>
      <c r="AT27" s="5">
        <v>4.9000000000000004</v>
      </c>
      <c r="AU27" s="5">
        <v>466</v>
      </c>
      <c r="AV27" s="5">
        <v>104</v>
      </c>
      <c r="AW27" s="5">
        <v>18.3</v>
      </c>
      <c r="AX27" s="86"/>
      <c r="AY27" s="59">
        <f t="shared" si="4"/>
        <v>16.827505778725762</v>
      </c>
      <c r="AZ27" s="59">
        <f t="shared" si="0"/>
        <v>11.016487645189136</v>
      </c>
      <c r="BA27" s="59">
        <f t="shared" si="5"/>
        <v>3.3308851504042138</v>
      </c>
      <c r="BB27" s="86"/>
      <c r="BC27" s="59">
        <f t="shared" si="6"/>
        <v>3.5446463902623369</v>
      </c>
      <c r="BD27" s="59">
        <f t="shared" si="7"/>
        <v>3.1389960801608741</v>
      </c>
      <c r="BE27" s="59">
        <f t="shared" si="8"/>
        <v>12.114454085250935</v>
      </c>
      <c r="BF27" s="59">
        <f t="shared" si="9"/>
        <v>17.995123374108569</v>
      </c>
    </row>
    <row r="28" spans="1:58" x14ac:dyDescent="0.15">
      <c r="A28" s="5" t="s">
        <v>7</v>
      </c>
      <c r="B28" s="5">
        <v>14</v>
      </c>
      <c r="C28" s="80" t="s">
        <v>670</v>
      </c>
      <c r="D28" s="59">
        <f t="shared" si="1"/>
        <v>893.87371679259411</v>
      </c>
      <c r="E28" s="59">
        <f t="shared" si="2"/>
        <v>441.01950542346958</v>
      </c>
      <c r="F28" s="59">
        <v>13.3305935856233</v>
      </c>
      <c r="G28" s="86"/>
      <c r="H28" s="59">
        <v>0.68617600477823204</v>
      </c>
      <c r="I28" s="59">
        <v>109.773532603809</v>
      </c>
      <c r="J28" s="59">
        <v>101.94817885555</v>
      </c>
      <c r="K28" s="59">
        <v>75.834226355408205</v>
      </c>
      <c r="L28" s="59">
        <v>397.32947041857619</v>
      </c>
      <c r="M28" s="59">
        <v>6.99002657027635</v>
      </c>
      <c r="N28" s="59">
        <v>2.6873484657805502</v>
      </c>
      <c r="O28" s="59">
        <v>407.69302145941134</v>
      </c>
      <c r="P28" s="86"/>
      <c r="Q28" s="59">
        <v>16.798116274408599</v>
      </c>
      <c r="R28" s="59">
        <v>397.64546972108599</v>
      </c>
      <c r="S28" s="59">
        <v>256.43867292098798</v>
      </c>
      <c r="T28" s="59">
        <f t="shared" si="3"/>
        <v>452.85421136912453</v>
      </c>
      <c r="U28" s="86"/>
      <c r="V28" s="59">
        <v>223.974243923692</v>
      </c>
      <c r="W28" s="86"/>
      <c r="X28" s="34">
        <v>4.8952800000000001E-9</v>
      </c>
      <c r="Y28" s="34">
        <v>1.5056600000000001E-5</v>
      </c>
      <c r="Z28" s="86"/>
      <c r="AA28" s="5">
        <v>2.96</v>
      </c>
      <c r="AB28" s="5">
        <v>0.13300000000000001</v>
      </c>
      <c r="AC28" s="5">
        <v>-1.6299999999999999E-2</v>
      </c>
      <c r="AD28" s="5">
        <v>-4.2299999999999998E-4</v>
      </c>
      <c r="AE28" s="5">
        <v>0.94499999999999995</v>
      </c>
      <c r="AF28" s="5">
        <v>0.23599999999999999</v>
      </c>
      <c r="AG28" s="5">
        <v>401</v>
      </c>
      <c r="AH28" s="5">
        <v>2.85</v>
      </c>
      <c r="AI28" s="5">
        <v>1.61</v>
      </c>
      <c r="AJ28" s="5">
        <v>158</v>
      </c>
      <c r="AK28" s="5">
        <v>124</v>
      </c>
      <c r="AL28" s="5">
        <v>188</v>
      </c>
      <c r="AM28" s="5">
        <v>3.94</v>
      </c>
      <c r="AN28" s="5">
        <v>16.8</v>
      </c>
      <c r="AO28" s="5">
        <v>7.62</v>
      </c>
      <c r="AP28" s="5">
        <v>757</v>
      </c>
      <c r="AQ28" s="5">
        <v>8.9700000000000002E-2</v>
      </c>
      <c r="AR28" s="5">
        <v>0.13500000000000001</v>
      </c>
      <c r="AS28" s="5">
        <v>23.7</v>
      </c>
      <c r="AT28" s="5">
        <v>9.67</v>
      </c>
      <c r="AU28" s="5">
        <v>641</v>
      </c>
      <c r="AV28" s="5">
        <v>123</v>
      </c>
      <c r="AW28" s="5">
        <v>22</v>
      </c>
      <c r="AX28" s="86"/>
      <c r="AY28" s="59">
        <f t="shared" si="4"/>
        <v>14.599879836306599</v>
      </c>
      <c r="AZ28" s="59">
        <f t="shared" si="0"/>
        <v>7.9545514587104282</v>
      </c>
      <c r="BA28" s="59">
        <f t="shared" si="5"/>
        <v>1.650839313484731</v>
      </c>
      <c r="BB28" s="86"/>
      <c r="BC28" s="59">
        <f t="shared" si="6"/>
        <v>7.2688788801105435</v>
      </c>
      <c r="BD28" s="59">
        <f t="shared" si="7"/>
        <v>8.6163017022071173</v>
      </c>
      <c r="BE28" s="59">
        <f t="shared" si="8"/>
        <v>32.94531971435633</v>
      </c>
      <c r="BF28" s="59">
        <f t="shared" si="9"/>
        <v>15.945426598506909</v>
      </c>
    </row>
    <row r="30" spans="1:58" x14ac:dyDescent="0.15">
      <c r="A30" s="92" t="s">
        <v>682</v>
      </c>
      <c r="B30" s="93"/>
      <c r="C30" s="102"/>
      <c r="D30" s="93"/>
    </row>
    <row r="31" spans="1:58" s="10" customFormat="1" ht="18" x14ac:dyDescent="0.2">
      <c r="A31" s="84" t="s">
        <v>671</v>
      </c>
      <c r="B31" s="83"/>
      <c r="C31" s="67"/>
      <c r="D31" s="67" t="s">
        <v>165</v>
      </c>
      <c r="E31" s="67" t="s">
        <v>165</v>
      </c>
      <c r="F31" s="67" t="s">
        <v>627</v>
      </c>
      <c r="G31" s="67"/>
      <c r="H31" s="67" t="s">
        <v>165</v>
      </c>
      <c r="I31" s="67" t="s">
        <v>564</v>
      </c>
      <c r="J31" s="67" t="s">
        <v>165</v>
      </c>
      <c r="K31" s="67" t="s">
        <v>165</v>
      </c>
      <c r="L31" s="67" t="s">
        <v>165</v>
      </c>
      <c r="M31" s="67" t="s">
        <v>165</v>
      </c>
      <c r="N31" s="67" t="s">
        <v>165</v>
      </c>
      <c r="O31" s="67" t="s">
        <v>165</v>
      </c>
      <c r="P31" s="67"/>
      <c r="Q31" s="67" t="s">
        <v>165</v>
      </c>
      <c r="R31" s="67" t="s">
        <v>166</v>
      </c>
      <c r="S31" s="67" t="s">
        <v>166</v>
      </c>
      <c r="T31" s="67" t="s">
        <v>165</v>
      </c>
      <c r="U31" s="67"/>
      <c r="V31" s="67" t="s">
        <v>628</v>
      </c>
      <c r="W31" s="67"/>
      <c r="X31" s="88"/>
      <c r="Y31" s="88"/>
      <c r="Z31" s="67"/>
      <c r="AA31" s="98"/>
      <c r="AB31" s="98" t="s">
        <v>672</v>
      </c>
      <c r="AC31" s="67" t="s">
        <v>628</v>
      </c>
      <c r="AD31" s="67" t="s">
        <v>628</v>
      </c>
      <c r="AE31" s="67" t="s">
        <v>628</v>
      </c>
      <c r="AF31" s="67" t="s">
        <v>628</v>
      </c>
      <c r="AG31" s="116" t="s">
        <v>672</v>
      </c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67"/>
      <c r="AY31" s="83" t="s">
        <v>673</v>
      </c>
      <c r="AZ31" s="83"/>
      <c r="BA31" s="83"/>
      <c r="BB31" s="67"/>
      <c r="BC31" s="89"/>
      <c r="BD31" s="89"/>
      <c r="BE31" s="83"/>
      <c r="BF31" s="83"/>
    </row>
    <row r="32" spans="1:58" s="38" customFormat="1" x14ac:dyDescent="0.15">
      <c r="A32" s="94" t="s">
        <v>155</v>
      </c>
      <c r="B32" s="94" t="s">
        <v>154</v>
      </c>
      <c r="C32" s="94" t="s">
        <v>642</v>
      </c>
      <c r="D32" s="95" t="s">
        <v>629</v>
      </c>
      <c r="E32" s="95" t="s">
        <v>630</v>
      </c>
      <c r="F32" s="95" t="s">
        <v>631</v>
      </c>
      <c r="G32" s="96"/>
      <c r="H32" s="95" t="s">
        <v>0</v>
      </c>
      <c r="I32" s="95" t="s">
        <v>632</v>
      </c>
      <c r="J32" s="95" t="s">
        <v>633</v>
      </c>
      <c r="K32" s="95" t="s">
        <v>634</v>
      </c>
      <c r="L32" s="95" t="s">
        <v>168</v>
      </c>
      <c r="M32" s="95" t="s">
        <v>635</v>
      </c>
      <c r="N32" s="95" t="s">
        <v>161</v>
      </c>
      <c r="O32" s="95" t="s">
        <v>636</v>
      </c>
      <c r="P32" s="96"/>
      <c r="Q32" s="95" t="s">
        <v>162</v>
      </c>
      <c r="R32" s="95" t="s">
        <v>163</v>
      </c>
      <c r="S32" s="95" t="s">
        <v>164</v>
      </c>
      <c r="T32" s="95" t="s">
        <v>637</v>
      </c>
      <c r="U32" s="96"/>
      <c r="V32" s="95" t="s">
        <v>1</v>
      </c>
      <c r="W32" s="96"/>
      <c r="X32" s="97" t="s">
        <v>643</v>
      </c>
      <c r="Y32" s="97" t="s">
        <v>644</v>
      </c>
      <c r="Z32" s="96"/>
      <c r="AA32" s="94" t="s">
        <v>153</v>
      </c>
      <c r="AB32" s="94" t="s">
        <v>148</v>
      </c>
      <c r="AC32" s="94" t="s">
        <v>482</v>
      </c>
      <c r="AD32" s="94" t="s">
        <v>483</v>
      </c>
      <c r="AE32" s="94" t="s">
        <v>484</v>
      </c>
      <c r="AF32" s="94" t="s">
        <v>485</v>
      </c>
      <c r="AG32" s="94" t="s">
        <v>147</v>
      </c>
      <c r="AH32" s="94" t="s">
        <v>146</v>
      </c>
      <c r="AI32" s="94" t="s">
        <v>145</v>
      </c>
      <c r="AJ32" s="94" t="s">
        <v>144</v>
      </c>
      <c r="AK32" s="94" t="s">
        <v>143</v>
      </c>
      <c r="AL32" s="94" t="s">
        <v>142</v>
      </c>
      <c r="AM32" s="94" t="s">
        <v>141</v>
      </c>
      <c r="AN32" s="94" t="s">
        <v>140</v>
      </c>
      <c r="AO32" s="94" t="s">
        <v>139</v>
      </c>
      <c r="AP32" s="94" t="s">
        <v>138</v>
      </c>
      <c r="AQ32" s="94" t="s">
        <v>137</v>
      </c>
      <c r="AR32" s="94" t="s">
        <v>136</v>
      </c>
      <c r="AS32" s="94" t="s">
        <v>135</v>
      </c>
      <c r="AT32" s="94" t="s">
        <v>134</v>
      </c>
      <c r="AU32" s="94" t="s">
        <v>133</v>
      </c>
      <c r="AV32" s="94" t="s">
        <v>132</v>
      </c>
      <c r="AW32" s="94" t="s">
        <v>131</v>
      </c>
      <c r="AX32" s="63"/>
      <c r="AY32" s="8" t="s">
        <v>675</v>
      </c>
      <c r="AZ32" s="8" t="s">
        <v>676</v>
      </c>
      <c r="BA32" s="8" t="s">
        <v>677</v>
      </c>
      <c r="BB32" s="63"/>
      <c r="BC32" s="8" t="s">
        <v>678</v>
      </c>
      <c r="BD32" s="8" t="s">
        <v>679</v>
      </c>
      <c r="BE32" s="8" t="s">
        <v>680</v>
      </c>
      <c r="BF32" s="8" t="s">
        <v>681</v>
      </c>
    </row>
    <row r="33" spans="1:58" x14ac:dyDescent="0.15">
      <c r="A33" s="78" t="s">
        <v>3</v>
      </c>
      <c r="B33" s="5">
        <v>0</v>
      </c>
      <c r="C33" s="80" t="s">
        <v>651</v>
      </c>
      <c r="D33" s="59">
        <f>F33*15/6+O33+T33</f>
        <v>766.44376720130049</v>
      </c>
      <c r="E33" s="59">
        <f>F33*15/6+O33</f>
        <v>398.4773044948584</v>
      </c>
      <c r="F33" s="59">
        <v>2.5450885264700802</v>
      </c>
      <c r="G33" s="86"/>
      <c r="H33" s="59">
        <v>300.42209555151999</v>
      </c>
      <c r="I33" s="59">
        <v>24.5335551646487</v>
      </c>
      <c r="J33" s="59">
        <v>31.702058664159999</v>
      </c>
      <c r="K33" s="59">
        <v>8.3899919316442393</v>
      </c>
      <c r="L33" s="59">
        <v>89.159160925101645</v>
      </c>
      <c r="M33" s="59">
        <v>1.91683052634422</v>
      </c>
      <c r="N33" s="59">
        <v>0.61649617571729398</v>
      </c>
      <c r="O33" s="59">
        <v>392.11458317868318</v>
      </c>
      <c r="P33" s="86"/>
      <c r="Q33" s="59">
        <v>21.456179662813501</v>
      </c>
      <c r="R33" s="59">
        <v>387.22101401826899</v>
      </c>
      <c r="S33" s="59">
        <v>132.54441054717401</v>
      </c>
      <c r="T33" s="59">
        <f>Q33+4/6*R33+4/6*S33</f>
        <v>367.96646270644214</v>
      </c>
      <c r="U33" s="86"/>
      <c r="V33" s="59">
        <v>1196.64825735205</v>
      </c>
      <c r="W33" s="86"/>
      <c r="X33" s="34">
        <v>6.3717100000000003E-15</v>
      </c>
      <c r="Y33" s="34">
        <v>4.0095400000000001E-13</v>
      </c>
      <c r="Z33" s="86"/>
      <c r="AA33" s="35">
        <v>0</v>
      </c>
      <c r="AB33" s="5">
        <v>3.29</v>
      </c>
      <c r="AC33" s="99">
        <v>0.10604535526958668</v>
      </c>
      <c r="AD33" s="99">
        <v>37.552761943939998</v>
      </c>
      <c r="AE33" s="35">
        <v>1</v>
      </c>
      <c r="AF33" s="35">
        <v>0.2</v>
      </c>
      <c r="AG33" s="5">
        <v>2.2000000000000002</v>
      </c>
      <c r="AH33" s="5">
        <v>211</v>
      </c>
      <c r="AI33" s="5">
        <v>58</v>
      </c>
      <c r="AJ33" s="5">
        <v>64</v>
      </c>
      <c r="AK33" s="5">
        <v>162</v>
      </c>
      <c r="AL33" s="5">
        <v>208</v>
      </c>
      <c r="AM33" s="5">
        <v>1.74</v>
      </c>
      <c r="AN33" s="5">
        <v>18.5</v>
      </c>
      <c r="AO33" s="5">
        <v>0.82699999999999996</v>
      </c>
      <c r="AP33" s="5">
        <v>584</v>
      </c>
      <c r="AQ33" s="5">
        <v>1.5599999999999999E-2</v>
      </c>
      <c r="AR33" s="5">
        <v>5.8400000000000001E-2</v>
      </c>
      <c r="AS33" s="5">
        <v>31.8</v>
      </c>
      <c r="AT33" s="5">
        <v>20.7</v>
      </c>
      <c r="AU33" s="5">
        <v>5.85</v>
      </c>
      <c r="AV33" s="5">
        <v>462</v>
      </c>
      <c r="AW33" s="5">
        <v>105</v>
      </c>
      <c r="AX33" s="85"/>
      <c r="AY33" s="72">
        <f>AB33*I33</f>
        <v>80.715396491694221</v>
      </c>
      <c r="AZ33" s="101">
        <f t="shared" ref="AZ33:AZ57" si="10">AA33*N33</f>
        <v>0</v>
      </c>
      <c r="BA33" s="72">
        <f>(AW33*N33*AF33*M33)/(AR33*N33+AQ33*AF33*M33+AF33*M33*N33+AG33*AR33)</f>
        <v>61.002033641714533</v>
      </c>
      <c r="BB33" s="85"/>
      <c r="BC33" s="72">
        <f>(AS33*K33)/((AN33+K33)*(1+N33/AI33))</f>
        <v>9.8176180048449577</v>
      </c>
      <c r="BD33" s="72">
        <f>(AT33*J33)/((AO33+J33)*(1+M33/AJ33))</f>
        <v>19.587092395700925</v>
      </c>
      <c r="BE33" s="72">
        <f>(AU33*I33)/((AP33*(1+K33/AL33)+I33)*(1+J33/AK33))</f>
        <v>0.18989702559803134</v>
      </c>
      <c r="BF33" s="72">
        <f>(AV33*N33)/(AM33*(1+M33/AH33)+N33)*AE33-(AV33*M33)/(AM33*(1+N33/AH33)+M33)*(1-AE33)</f>
        <v>120.06105774287438</v>
      </c>
    </row>
    <row r="34" spans="1:58" x14ac:dyDescent="0.15">
      <c r="A34" s="5" t="s">
        <v>3</v>
      </c>
      <c r="B34" s="5">
        <v>1</v>
      </c>
      <c r="C34" s="80" t="s">
        <v>652</v>
      </c>
      <c r="D34" s="59">
        <f t="shared" ref="D34:D57" si="11">F34*15/6+O34+T34</f>
        <v>1131.6161329580868</v>
      </c>
      <c r="E34" s="59">
        <f t="shared" ref="E34:E57" si="12">F34*15/6+O34</f>
        <v>806.15253795527497</v>
      </c>
      <c r="F34" s="59">
        <v>2.8612337637906</v>
      </c>
      <c r="G34" s="86"/>
      <c r="H34" s="59">
        <v>414.21415763632598</v>
      </c>
      <c r="I34" s="59">
        <v>79.465284258325795</v>
      </c>
      <c r="J34" s="59">
        <v>147.96101798981499</v>
      </c>
      <c r="K34" s="59">
        <v>71.810884156800299</v>
      </c>
      <c r="L34" s="59">
        <v>378.70247066326687</v>
      </c>
      <c r="M34" s="59">
        <v>3.8723185448347901</v>
      </c>
      <c r="N34" s="59">
        <v>2.2105067013708801</v>
      </c>
      <c r="O34" s="59">
        <v>798.99945354579847</v>
      </c>
      <c r="P34" s="86"/>
      <c r="Q34" s="59">
        <v>26.648260035419099</v>
      </c>
      <c r="R34" s="59">
        <v>331.43143568136401</v>
      </c>
      <c r="S34" s="59">
        <v>116.79156676972499</v>
      </c>
      <c r="T34" s="59">
        <f t="shared" ref="T34:T57" si="13">Q34+4/6*R34+4/6*S34</f>
        <v>325.46359500281176</v>
      </c>
      <c r="U34" s="86"/>
      <c r="V34" s="59">
        <v>645.24285478613501</v>
      </c>
      <c r="W34" s="86"/>
      <c r="X34" s="34">
        <v>926368000</v>
      </c>
      <c r="Y34" s="34">
        <v>2.56538E-11</v>
      </c>
      <c r="Z34" s="86"/>
      <c r="AA34" s="35">
        <v>0</v>
      </c>
      <c r="AB34" s="5">
        <v>26</v>
      </c>
      <c r="AC34" s="99">
        <v>1.3172718221688326E-2</v>
      </c>
      <c r="AD34" s="99">
        <v>4.7413359202002496</v>
      </c>
      <c r="AE34" s="35">
        <v>1</v>
      </c>
      <c r="AF34" s="35">
        <v>0.2</v>
      </c>
      <c r="AG34" s="5">
        <v>3.3300000000000003E-2</v>
      </c>
      <c r="AH34" s="5">
        <v>50.4</v>
      </c>
      <c r="AI34" s="5">
        <v>32.9</v>
      </c>
      <c r="AJ34" s="34">
        <v>4.2799999999999997E-6</v>
      </c>
      <c r="AK34" s="5">
        <v>66.8</v>
      </c>
      <c r="AL34" s="5">
        <v>62.7</v>
      </c>
      <c r="AM34" s="5">
        <v>1.74</v>
      </c>
      <c r="AN34" s="5">
        <v>18.5</v>
      </c>
      <c r="AO34" s="5">
        <v>0.82699999999999996</v>
      </c>
      <c r="AP34" s="5">
        <v>584</v>
      </c>
      <c r="AQ34" s="5">
        <v>1.5599999999999999E-2</v>
      </c>
      <c r="AR34" s="5">
        <v>5.8400000000000001E-2</v>
      </c>
      <c r="AS34" s="5">
        <v>11.6</v>
      </c>
      <c r="AT34" s="5">
        <v>11.5</v>
      </c>
      <c r="AU34" s="5">
        <v>381</v>
      </c>
      <c r="AV34" s="5">
        <v>89</v>
      </c>
      <c r="AW34" s="5">
        <v>17.600000000000001</v>
      </c>
      <c r="AX34" s="86"/>
      <c r="AY34" s="59">
        <f t="shared" ref="AY34:AY57" si="14">AB34*I34</f>
        <v>2066.0973907164707</v>
      </c>
      <c r="AZ34" s="99">
        <f t="shared" si="10"/>
        <v>0</v>
      </c>
      <c r="BA34" s="59">
        <f>(AW34*N34*AF34*M34)/(AR34*N34+AQ34*AF34*M34+AF34*M34*N34+AG34*AR34)</f>
        <v>16.242152960025777</v>
      </c>
      <c r="BB34" s="86"/>
      <c r="BC34" s="59">
        <f t="shared" ref="BC34:BC57" si="15">(AS34*K34)/((AN34+K34)*(1+N34/AI34))</f>
        <v>8.6430488957324432</v>
      </c>
      <c r="BD34" s="59">
        <f t="shared" ref="BD34:BD57" si="16">(AT34*J34)/((AO34+J34)*(1+M34/AJ34))</f>
        <v>1.2640067855970296E-5</v>
      </c>
      <c r="BE34" s="59">
        <f t="shared" ref="BE34:BE57" si="17">(AU34*I34)/((AP34*(1+K34/AL34)+I34)*(1+J34/AK34))</f>
        <v>7.0682675004493865</v>
      </c>
      <c r="BF34" s="59">
        <f t="shared" ref="BF34:BF57" si="18">(AV34*N34)/(AM34*(1+M34/AH34)+N34)*AE34-(AV34*M34)/(AM34*(1+N34/AH34)+M34)*(1-AE34)</f>
        <v>48.169871890969993</v>
      </c>
    </row>
    <row r="35" spans="1:58" x14ac:dyDescent="0.15">
      <c r="A35" s="5" t="s">
        <v>3</v>
      </c>
      <c r="B35" s="5">
        <v>3</v>
      </c>
      <c r="C35" s="80" t="s">
        <v>653</v>
      </c>
      <c r="D35" s="59">
        <f t="shared" si="11"/>
        <v>2146.3029627850151</v>
      </c>
      <c r="E35" s="59">
        <f t="shared" si="12"/>
        <v>1736.094933125853</v>
      </c>
      <c r="F35" s="59">
        <v>4.3716934236820197</v>
      </c>
      <c r="G35" s="86"/>
      <c r="H35" s="59">
        <v>744.29865499649395</v>
      </c>
      <c r="I35" s="59">
        <v>182.967482291842</v>
      </c>
      <c r="J35" s="59">
        <v>402.18718387902402</v>
      </c>
      <c r="K35" s="59">
        <v>206.10502213821101</v>
      </c>
      <c r="L35" s="59">
        <v>974.22717060091907</v>
      </c>
      <c r="M35" s="59">
        <v>4.1921121602912397</v>
      </c>
      <c r="N35" s="59">
        <v>2.4477618089433602</v>
      </c>
      <c r="O35" s="59">
        <v>1725.1656995666478</v>
      </c>
      <c r="P35" s="86"/>
      <c r="Q35" s="59">
        <v>28.839681870063298</v>
      </c>
      <c r="R35" s="59">
        <v>440.03799700321201</v>
      </c>
      <c r="S35" s="59">
        <v>132.01452468043601</v>
      </c>
      <c r="T35" s="59">
        <f t="shared" si="13"/>
        <v>410.20802965916198</v>
      </c>
      <c r="U35" s="86"/>
      <c r="V35" s="59">
        <v>268.45944204938797</v>
      </c>
      <c r="W35" s="86"/>
      <c r="X35" s="34">
        <v>7353020</v>
      </c>
      <c r="Y35" s="34">
        <v>7.05971E-12</v>
      </c>
      <c r="Z35" s="86"/>
      <c r="AA35" s="35">
        <v>0</v>
      </c>
      <c r="AB35" s="5">
        <v>40.799999999999997</v>
      </c>
      <c r="AC35" s="99">
        <v>3.1467909581071242E-2</v>
      </c>
      <c r="AD35" s="99">
        <v>6.8767603616701658</v>
      </c>
      <c r="AE35" s="35">
        <v>1</v>
      </c>
      <c r="AF35" s="35">
        <v>0.2</v>
      </c>
      <c r="AG35" s="5">
        <v>1.71</v>
      </c>
      <c r="AH35" s="5">
        <v>4.3099999999999996</v>
      </c>
      <c r="AI35" s="5">
        <v>33.299999999999997</v>
      </c>
      <c r="AJ35" s="34">
        <v>1.0699999999999999E-6</v>
      </c>
      <c r="AK35" s="5">
        <v>101</v>
      </c>
      <c r="AL35" s="5">
        <v>101</v>
      </c>
      <c r="AM35" s="5">
        <v>1.74</v>
      </c>
      <c r="AN35" s="5">
        <v>18.5</v>
      </c>
      <c r="AO35" s="5">
        <v>0.82699999999999996</v>
      </c>
      <c r="AP35" s="5">
        <v>584</v>
      </c>
      <c r="AQ35" s="5">
        <v>1.5599999999999999E-2</v>
      </c>
      <c r="AR35" s="5">
        <v>5.8400000000000001E-2</v>
      </c>
      <c r="AS35" s="5">
        <v>11.5</v>
      </c>
      <c r="AT35" s="5">
        <v>9.23</v>
      </c>
      <c r="AU35" s="5">
        <v>296</v>
      </c>
      <c r="AV35" s="5">
        <v>703</v>
      </c>
      <c r="AW35" s="5">
        <v>15.6</v>
      </c>
      <c r="AX35" s="86"/>
      <c r="AY35" s="59">
        <f t="shared" si="14"/>
        <v>7465.0732775071529</v>
      </c>
      <c r="AZ35" s="99">
        <f t="shared" si="10"/>
        <v>0</v>
      </c>
      <c r="BA35" s="59">
        <f t="shared" ref="BA35:BA57" si="19">(AW35*N35*AF35*M35)/(AR35*N35+AQ35*AF35*M35+AF35*M35*N35+AG35*AR35)</f>
        <v>13.870509317473903</v>
      </c>
      <c r="BB35" s="86"/>
      <c r="BC35" s="59">
        <f t="shared" si="15"/>
        <v>9.8301994568640296</v>
      </c>
      <c r="BD35" s="59">
        <f t="shared" si="16"/>
        <v>2.3510419056863998E-6</v>
      </c>
      <c r="BE35" s="59">
        <f t="shared" si="17"/>
        <v>5.5499457381871506</v>
      </c>
      <c r="BF35" s="59">
        <f t="shared" si="18"/>
        <v>292.64066057510729</v>
      </c>
    </row>
    <row r="36" spans="1:58" x14ac:dyDescent="0.15">
      <c r="A36" s="5" t="s">
        <v>3</v>
      </c>
      <c r="B36" s="5">
        <v>7</v>
      </c>
      <c r="C36" s="80" t="s">
        <v>654</v>
      </c>
      <c r="D36" s="59">
        <f t="shared" si="11"/>
        <v>1682.2707473299802</v>
      </c>
      <c r="E36" s="59">
        <f t="shared" si="12"/>
        <v>1343.0857507267033</v>
      </c>
      <c r="F36" s="59">
        <v>12.0965018948388</v>
      </c>
      <c r="G36" s="86"/>
      <c r="H36" s="59">
        <v>962.81532189115296</v>
      </c>
      <c r="I36" s="59">
        <v>76.419458810094099</v>
      </c>
      <c r="J36" s="59">
        <v>148.764118794636</v>
      </c>
      <c r="K36" s="59">
        <v>42.807792818797097</v>
      </c>
      <c r="L36" s="59">
        <v>344.41082923362131</v>
      </c>
      <c r="M36" s="59">
        <v>3.7797133666246299</v>
      </c>
      <c r="N36" s="59">
        <v>1.8386314982070699</v>
      </c>
      <c r="O36" s="59">
        <v>1312.8444959896062</v>
      </c>
      <c r="P36" s="86"/>
      <c r="Q36" s="59">
        <v>22.561113822202898</v>
      </c>
      <c r="R36" s="59">
        <v>319.678314187274</v>
      </c>
      <c r="S36" s="59">
        <v>155.25750998433699</v>
      </c>
      <c r="T36" s="59">
        <f t="shared" si="13"/>
        <v>339.18499660327689</v>
      </c>
      <c r="U36" s="86"/>
      <c r="V36" s="59">
        <v>171.14562479234999</v>
      </c>
      <c r="W36" s="86"/>
      <c r="X36" s="34">
        <v>4.5703400000000001E-10</v>
      </c>
      <c r="Y36" s="34">
        <v>3.2412100000000002E-10</v>
      </c>
      <c r="Z36" s="86"/>
      <c r="AA36" s="35">
        <v>0</v>
      </c>
      <c r="AB36" s="5">
        <v>0.17</v>
      </c>
      <c r="AC36" s="99">
        <v>8.0466754907883131E-2</v>
      </c>
      <c r="AD36" s="99">
        <v>2.276215280152698</v>
      </c>
      <c r="AE36" s="35">
        <v>1</v>
      </c>
      <c r="AF36" s="35">
        <v>0.2</v>
      </c>
      <c r="AG36" s="5">
        <v>65.400000000000006</v>
      </c>
      <c r="AH36" s="5">
        <v>6.72</v>
      </c>
      <c r="AI36" s="5">
        <v>38.700000000000003</v>
      </c>
      <c r="AJ36" s="5">
        <v>34.4</v>
      </c>
      <c r="AK36" s="5">
        <v>27.1</v>
      </c>
      <c r="AL36" s="5">
        <v>227</v>
      </c>
      <c r="AM36" s="5">
        <v>1.74</v>
      </c>
      <c r="AN36" s="5">
        <v>18.5</v>
      </c>
      <c r="AO36" s="5">
        <v>0.82699999999999996</v>
      </c>
      <c r="AP36" s="5">
        <v>584</v>
      </c>
      <c r="AQ36" s="5">
        <v>1.5599999999999999E-2</v>
      </c>
      <c r="AR36" s="5">
        <v>5.8400000000000001E-2</v>
      </c>
      <c r="AS36" s="5">
        <v>9.24</v>
      </c>
      <c r="AT36" s="5">
        <v>7.8</v>
      </c>
      <c r="AU36" s="5">
        <v>376</v>
      </c>
      <c r="AV36" s="5">
        <v>45.8</v>
      </c>
      <c r="AW36" s="5">
        <v>21.7</v>
      </c>
      <c r="AX36" s="86"/>
      <c r="AY36" s="59">
        <f t="shared" si="14"/>
        <v>12.991307997715998</v>
      </c>
      <c r="AZ36" s="99">
        <f t="shared" si="10"/>
        <v>0</v>
      </c>
      <c r="BA36" s="59">
        <f t="shared" si="19"/>
        <v>5.6603609387442857</v>
      </c>
      <c r="BB36" s="86"/>
      <c r="BC36" s="59">
        <f t="shared" si="15"/>
        <v>6.1591532119385368</v>
      </c>
      <c r="BD36" s="59">
        <f t="shared" si="16"/>
        <v>6.988963388138334</v>
      </c>
      <c r="BE36" s="59">
        <f t="shared" si="17"/>
        <v>5.7462264272691925</v>
      </c>
      <c r="BF36" s="59">
        <f t="shared" si="18"/>
        <v>18.477868055041405</v>
      </c>
    </row>
    <row r="37" spans="1:58" s="38" customFormat="1" x14ac:dyDescent="0.15">
      <c r="A37" s="38" t="s">
        <v>3</v>
      </c>
      <c r="B37" s="38">
        <v>14</v>
      </c>
      <c r="C37" s="90" t="s">
        <v>655</v>
      </c>
      <c r="D37" s="77">
        <f t="shared" si="11"/>
        <v>1901.3572094086599</v>
      </c>
      <c r="E37" s="77">
        <f t="shared" si="12"/>
        <v>1478.5751694280573</v>
      </c>
      <c r="F37" s="77">
        <v>15.104834835621901</v>
      </c>
      <c r="G37" s="87"/>
      <c r="H37" s="77">
        <v>894.02178235507802</v>
      </c>
      <c r="I37" s="77">
        <v>116.151180891937</v>
      </c>
      <c r="J37" s="77">
        <v>216.19206291310201</v>
      </c>
      <c r="K37" s="77">
        <v>92.750249566495796</v>
      </c>
      <c r="L37" s="77">
        <v>541.24467426347178</v>
      </c>
      <c r="M37" s="77">
        <v>3.8419437683250801</v>
      </c>
      <c r="N37" s="77">
        <v>1.7046819521274199</v>
      </c>
      <c r="O37" s="77">
        <v>1440.8130823390024</v>
      </c>
      <c r="P37" s="87"/>
      <c r="Q37" s="77">
        <v>25.9592328369373</v>
      </c>
      <c r="R37" s="77">
        <v>370.57727715340798</v>
      </c>
      <c r="S37" s="77">
        <v>224.65693356208999</v>
      </c>
      <c r="T37" s="77">
        <f t="shared" si="13"/>
        <v>422.78203998060258</v>
      </c>
      <c r="U37" s="87"/>
      <c r="V37" s="77">
        <v>154.31861920337801</v>
      </c>
      <c r="W37" s="87"/>
      <c r="X37" s="91">
        <v>4.88932E-10</v>
      </c>
      <c r="Y37" s="91">
        <v>6.5173200000000003E-12</v>
      </c>
      <c r="Z37" s="87"/>
      <c r="AA37" s="40">
        <v>0</v>
      </c>
      <c r="AB37" s="38">
        <v>0.112</v>
      </c>
      <c r="AC37" s="100">
        <v>1.7906743695137502E-2</v>
      </c>
      <c r="AD37" s="100">
        <v>-0.40948535438139849</v>
      </c>
      <c r="AE37" s="40">
        <v>1</v>
      </c>
      <c r="AF37" s="40">
        <v>0.2</v>
      </c>
      <c r="AG37" s="38">
        <v>6.46</v>
      </c>
      <c r="AH37" s="38">
        <v>2.2599999999999998</v>
      </c>
      <c r="AI37" s="91">
        <v>9.9999999999999995E-7</v>
      </c>
      <c r="AJ37" s="91">
        <v>9.9999999999999995E-7</v>
      </c>
      <c r="AK37" s="38">
        <v>66.7</v>
      </c>
      <c r="AL37" s="38">
        <v>433</v>
      </c>
      <c r="AM37" s="38">
        <v>1.74</v>
      </c>
      <c r="AN37" s="38">
        <v>18.5</v>
      </c>
      <c r="AO37" s="38">
        <v>0.82699999999999996</v>
      </c>
      <c r="AP37" s="38">
        <v>584</v>
      </c>
      <c r="AQ37" s="38">
        <v>1.5599999999999999E-2</v>
      </c>
      <c r="AR37" s="38">
        <v>5.8400000000000001E-2</v>
      </c>
      <c r="AS37" s="38">
        <v>2.38</v>
      </c>
      <c r="AT37" s="38">
        <v>4.2699999999999996</v>
      </c>
      <c r="AU37" s="38">
        <v>633</v>
      </c>
      <c r="AV37" s="38">
        <v>59.4</v>
      </c>
      <c r="AW37" s="38">
        <v>13.9</v>
      </c>
      <c r="AX37" s="87"/>
      <c r="AY37" s="77">
        <f t="shared" si="14"/>
        <v>13.008932259896945</v>
      </c>
      <c r="AZ37" s="100">
        <f t="shared" si="10"/>
        <v>0</v>
      </c>
      <c r="BA37" s="77">
        <f t="shared" si="19"/>
        <v>10.122538266274853</v>
      </c>
      <c r="BB37" s="87"/>
      <c r="BC37" s="91">
        <f t="shared" si="15"/>
        <v>1.1639851295886404E-6</v>
      </c>
      <c r="BD37" s="91">
        <f t="shared" si="16"/>
        <v>1.1071809877904722E-6</v>
      </c>
      <c r="BE37" s="77">
        <f t="shared" si="17"/>
        <v>21.006266678133777</v>
      </c>
      <c r="BF37" s="77">
        <f t="shared" si="18"/>
        <v>15.815058970813</v>
      </c>
    </row>
    <row r="38" spans="1:58" x14ac:dyDescent="0.15">
      <c r="A38" s="78" t="s">
        <v>4</v>
      </c>
      <c r="B38" s="5">
        <v>0</v>
      </c>
      <c r="C38" s="80" t="s">
        <v>656</v>
      </c>
      <c r="D38" s="59">
        <f t="shared" si="11"/>
        <v>548.99184015342303</v>
      </c>
      <c r="E38" s="59">
        <f t="shared" si="12"/>
        <v>202.27638960879455</v>
      </c>
      <c r="F38" s="59">
        <v>1.2613903467859799</v>
      </c>
      <c r="G38" s="86"/>
      <c r="H38" s="59">
        <v>111.14681888532699</v>
      </c>
      <c r="I38" s="59">
        <v>25.1014063425351</v>
      </c>
      <c r="J38" s="59">
        <v>28.714072973094101</v>
      </c>
      <c r="K38" s="59">
        <v>4.9302486106606098</v>
      </c>
      <c r="L38" s="59">
        <v>83.847134268824917</v>
      </c>
      <c r="M38" s="59">
        <v>2.6101720543992899</v>
      </c>
      <c r="N38" s="59">
        <v>1.5187885332783899</v>
      </c>
      <c r="O38" s="59">
        <v>199.12291374182959</v>
      </c>
      <c r="P38" s="86"/>
      <c r="Q38" s="59">
        <v>18.2441496435871</v>
      </c>
      <c r="R38" s="59">
        <v>343.90725442336702</v>
      </c>
      <c r="S38" s="59">
        <v>148.799696928195</v>
      </c>
      <c r="T38" s="59">
        <f t="shared" si="13"/>
        <v>346.71545054462842</v>
      </c>
      <c r="U38" s="86"/>
      <c r="V38" s="59">
        <v>880.09078421866195</v>
      </c>
      <c r="W38" s="86"/>
      <c r="X38" s="34">
        <v>5.5368700000000002E-13</v>
      </c>
      <c r="Y38" s="34">
        <v>3.9349200000000004E-12</v>
      </c>
      <c r="Z38" s="86"/>
      <c r="AA38" s="35">
        <v>0</v>
      </c>
      <c r="AB38" s="5">
        <v>2.65</v>
      </c>
      <c r="AC38" s="99">
        <v>5.25579311160825E-2</v>
      </c>
      <c r="AD38" s="99">
        <v>13.893352360665874</v>
      </c>
      <c r="AE38" s="35">
        <v>1</v>
      </c>
      <c r="AF38" s="35">
        <v>0.2</v>
      </c>
      <c r="AG38" s="5">
        <v>0.30499999999999999</v>
      </c>
      <c r="AH38" s="5">
        <v>2.97</v>
      </c>
      <c r="AI38" s="5">
        <v>5.3100000000000001E-2</v>
      </c>
      <c r="AJ38" s="5">
        <v>2.2499999999999998E-3</v>
      </c>
      <c r="AK38" s="5">
        <v>34.700000000000003</v>
      </c>
      <c r="AL38" s="5">
        <v>3.47</v>
      </c>
      <c r="AM38" s="5">
        <v>4.6100000000000003</v>
      </c>
      <c r="AN38" s="5">
        <v>31.4</v>
      </c>
      <c r="AO38" s="5">
        <v>0.73299999999999998</v>
      </c>
      <c r="AP38" s="5">
        <v>7.73</v>
      </c>
      <c r="AQ38" s="5">
        <v>0.51400000000000001</v>
      </c>
      <c r="AR38" s="5">
        <v>0.26800000000000002</v>
      </c>
      <c r="AS38" s="5">
        <v>61.1</v>
      </c>
      <c r="AT38" s="5">
        <v>47.7</v>
      </c>
      <c r="AU38" s="5">
        <v>705</v>
      </c>
      <c r="AV38" s="5">
        <v>563</v>
      </c>
      <c r="AW38" s="5">
        <v>124</v>
      </c>
      <c r="AX38" s="86"/>
      <c r="AY38" s="59">
        <f t="shared" si="14"/>
        <v>66.518726807718011</v>
      </c>
      <c r="AZ38" s="99">
        <f t="shared" si="10"/>
        <v>0</v>
      </c>
      <c r="BA38" s="59">
        <f t="shared" si="19"/>
        <v>63.430390615164491</v>
      </c>
      <c r="BB38" s="86"/>
      <c r="BC38" s="59">
        <f t="shared" si="15"/>
        <v>0.28010085537808749</v>
      </c>
      <c r="BD38" s="59">
        <f t="shared" si="16"/>
        <v>4.0059933392009514E-2</v>
      </c>
      <c r="BE38" s="59">
        <f t="shared" si="17"/>
        <v>221.01136351457635</v>
      </c>
      <c r="BF38" s="59">
        <f t="shared" si="18"/>
        <v>83.993659905980451</v>
      </c>
    </row>
    <row r="39" spans="1:58" x14ac:dyDescent="0.15">
      <c r="A39" s="5" t="s">
        <v>4</v>
      </c>
      <c r="B39" s="5">
        <v>1</v>
      </c>
      <c r="C39" s="80" t="s">
        <v>657</v>
      </c>
      <c r="D39" s="59">
        <f t="shared" si="11"/>
        <v>989.26115048804081</v>
      </c>
      <c r="E39" s="59">
        <f t="shared" si="12"/>
        <v>633.82895621862758</v>
      </c>
      <c r="F39" s="59">
        <v>1.1369836546343399</v>
      </c>
      <c r="G39" s="86"/>
      <c r="H39" s="59">
        <v>98.504378388131897</v>
      </c>
      <c r="I39" s="59">
        <v>92.103328391425805</v>
      </c>
      <c r="J39" s="59">
        <v>218.66808439980301</v>
      </c>
      <c r="K39" s="59">
        <v>120.46559827230401</v>
      </c>
      <c r="L39" s="59">
        <v>523.34033945495855</v>
      </c>
      <c r="M39" s="59">
        <v>5.0748645605966098</v>
      </c>
      <c r="N39" s="59">
        <v>4.0669146783547401</v>
      </c>
      <c r="O39" s="59">
        <v>630.98649708204175</v>
      </c>
      <c r="P39" s="86"/>
      <c r="Q39" s="59">
        <v>32.723437534291897</v>
      </c>
      <c r="R39" s="59">
        <v>357.520593080607</v>
      </c>
      <c r="S39" s="59">
        <v>126.542542022075</v>
      </c>
      <c r="T39" s="59">
        <f t="shared" si="13"/>
        <v>355.43219426941323</v>
      </c>
      <c r="U39" s="86"/>
      <c r="V39" s="59">
        <v>563.43059500084496</v>
      </c>
      <c r="W39" s="86"/>
      <c r="X39" s="34">
        <v>158917000</v>
      </c>
      <c r="Y39" s="34">
        <v>6.88241E-12</v>
      </c>
      <c r="Z39" s="86"/>
      <c r="AA39" s="35">
        <v>0</v>
      </c>
      <c r="AB39" s="5">
        <v>47.7</v>
      </c>
      <c r="AC39" s="99">
        <v>-5.1836121729850011E-3</v>
      </c>
      <c r="AD39" s="99">
        <v>-0.52676835404979572</v>
      </c>
      <c r="AE39" s="35">
        <v>1</v>
      </c>
      <c r="AF39" s="35">
        <v>0.2</v>
      </c>
      <c r="AG39" s="5">
        <v>2.4199999999999998E-3</v>
      </c>
      <c r="AH39" s="5">
        <v>8.9600000000000009</v>
      </c>
      <c r="AI39" s="5">
        <v>7.3899999999999997E-4</v>
      </c>
      <c r="AJ39" s="5">
        <v>5.0000000000000001E-4</v>
      </c>
      <c r="AK39" s="5">
        <v>121</v>
      </c>
      <c r="AL39" s="5">
        <v>79.599999999999994</v>
      </c>
      <c r="AM39" s="5">
        <v>4.6100000000000003</v>
      </c>
      <c r="AN39" s="5">
        <v>31.4</v>
      </c>
      <c r="AO39" s="5">
        <v>0.73299999999999998</v>
      </c>
      <c r="AP39" s="5">
        <v>7.73</v>
      </c>
      <c r="AQ39" s="5">
        <v>0.51400000000000001</v>
      </c>
      <c r="AR39" s="5">
        <v>0.26800000000000002</v>
      </c>
      <c r="AS39" s="5">
        <v>5.7</v>
      </c>
      <c r="AT39" s="5">
        <v>9.6199999999999992</v>
      </c>
      <c r="AU39" s="5">
        <v>538</v>
      </c>
      <c r="AV39" s="5">
        <v>95.7</v>
      </c>
      <c r="AW39" s="5">
        <v>26.8</v>
      </c>
      <c r="AX39" s="86"/>
      <c r="AY39" s="59">
        <f t="shared" si="14"/>
        <v>4393.3287642710111</v>
      </c>
      <c r="AZ39" s="99">
        <f t="shared" si="10"/>
        <v>0</v>
      </c>
      <c r="BA39" s="59">
        <f t="shared" si="19"/>
        <v>19.272404731434406</v>
      </c>
      <c r="BB39" s="86"/>
      <c r="BC39" s="59">
        <f t="shared" si="15"/>
        <v>8.2144588937362289E-4</v>
      </c>
      <c r="BD39" s="59">
        <f t="shared" si="16"/>
        <v>9.4454893827042243E-4</v>
      </c>
      <c r="BE39" s="59">
        <f t="shared" si="17"/>
        <v>158.26667615760215</v>
      </c>
      <c r="BF39" s="59">
        <f t="shared" si="18"/>
        <v>34.47949149130811</v>
      </c>
    </row>
    <row r="40" spans="1:58" x14ac:dyDescent="0.15">
      <c r="A40" s="5" t="s">
        <v>4</v>
      </c>
      <c r="B40" s="5">
        <v>3</v>
      </c>
      <c r="C40" s="80" t="s">
        <v>658</v>
      </c>
      <c r="D40" s="59">
        <f t="shared" si="11"/>
        <v>1860.5057623623848</v>
      </c>
      <c r="E40" s="59">
        <f t="shared" si="12"/>
        <v>1443.6814403981614</v>
      </c>
      <c r="F40" s="59">
        <v>1.1444712734798199</v>
      </c>
      <c r="G40" s="86"/>
      <c r="H40" s="59">
        <v>299.43036029041502</v>
      </c>
      <c r="I40" s="59">
        <v>207.27839678727199</v>
      </c>
      <c r="J40" s="59">
        <v>458.79040031400001</v>
      </c>
      <c r="K40" s="59">
        <v>260.90325657952502</v>
      </c>
      <c r="L40" s="59">
        <v>1134.2504504680689</v>
      </c>
      <c r="M40" s="59">
        <v>3.7512952251918601</v>
      </c>
      <c r="N40" s="59">
        <v>3.38815623078606</v>
      </c>
      <c r="O40" s="59">
        <v>1440.8202622144618</v>
      </c>
      <c r="P40" s="86"/>
      <c r="Q40" s="59">
        <v>20.585426261675298</v>
      </c>
      <c r="R40" s="59">
        <v>452.82281676003299</v>
      </c>
      <c r="S40" s="59">
        <v>141.53552679378899</v>
      </c>
      <c r="T40" s="59">
        <f t="shared" si="13"/>
        <v>416.82432196422326</v>
      </c>
      <c r="U40" s="86"/>
      <c r="V40" s="59">
        <v>346.64834427832801</v>
      </c>
      <c r="W40" s="86"/>
      <c r="X40" s="34">
        <v>15411000</v>
      </c>
      <c r="Y40" s="34">
        <v>1.70725E-12</v>
      </c>
      <c r="Z40" s="86"/>
      <c r="AA40" s="35">
        <v>0</v>
      </c>
      <c r="AB40" s="5">
        <v>25.6</v>
      </c>
      <c r="AC40" s="99">
        <v>1.5599205928083318E-4</v>
      </c>
      <c r="AD40" s="99">
        <v>4.1859579562975648</v>
      </c>
      <c r="AE40" s="35">
        <v>1</v>
      </c>
      <c r="AF40" s="35">
        <v>0.2</v>
      </c>
      <c r="AG40" s="5">
        <v>0.69799999999999995</v>
      </c>
      <c r="AH40" s="5">
        <v>2.9</v>
      </c>
      <c r="AI40" s="5">
        <v>26</v>
      </c>
      <c r="AJ40" s="5">
        <v>0.68799999999999994</v>
      </c>
      <c r="AK40" s="5">
        <v>61.1</v>
      </c>
      <c r="AL40" s="5">
        <v>43.3</v>
      </c>
      <c r="AM40" s="5">
        <v>4.6100000000000003</v>
      </c>
      <c r="AN40" s="5">
        <v>31.4</v>
      </c>
      <c r="AO40" s="5">
        <v>0.73299999999999998</v>
      </c>
      <c r="AP40" s="5">
        <v>7.73</v>
      </c>
      <c r="AQ40" s="5">
        <v>0.51400000000000001</v>
      </c>
      <c r="AR40" s="5">
        <v>0.26800000000000002</v>
      </c>
      <c r="AS40" s="5">
        <v>13.8</v>
      </c>
      <c r="AT40" s="5">
        <v>10.6</v>
      </c>
      <c r="AU40" s="5">
        <v>357</v>
      </c>
      <c r="AV40" s="5">
        <v>98.1</v>
      </c>
      <c r="AW40" s="5">
        <v>21.9</v>
      </c>
      <c r="AX40" s="86"/>
      <c r="AY40" s="59">
        <f t="shared" si="14"/>
        <v>5306.3269577541632</v>
      </c>
      <c r="AZ40" s="99">
        <f t="shared" si="10"/>
        <v>0</v>
      </c>
      <c r="BA40" s="59">
        <f t="shared" si="19"/>
        <v>13.838824668689714</v>
      </c>
      <c r="BB40" s="86"/>
      <c r="BC40" s="59">
        <f t="shared" si="15"/>
        <v>10.897476483800807</v>
      </c>
      <c r="BD40" s="59">
        <f t="shared" si="16"/>
        <v>1.6401628320772124</v>
      </c>
      <c r="BE40" s="59">
        <f t="shared" si="17"/>
        <v>33.245911717326813</v>
      </c>
      <c r="BF40" s="59">
        <f t="shared" si="18"/>
        <v>23.806896183420989</v>
      </c>
    </row>
    <row r="41" spans="1:58" x14ac:dyDescent="0.15">
      <c r="A41" s="5" t="s">
        <v>4</v>
      </c>
      <c r="B41" s="5">
        <v>7</v>
      </c>
      <c r="C41" s="80" t="s">
        <v>659</v>
      </c>
      <c r="D41" s="59">
        <f t="shared" si="11"/>
        <v>1911.6412219560889</v>
      </c>
      <c r="E41" s="59">
        <f t="shared" si="12"/>
        <v>1554.4672147512504</v>
      </c>
      <c r="F41" s="59">
        <v>0.93807095087024495</v>
      </c>
      <c r="G41" s="86"/>
      <c r="H41" s="59">
        <v>630.60695724992001</v>
      </c>
      <c r="I41" s="59">
        <v>143.172917048729</v>
      </c>
      <c r="J41" s="59">
        <v>478.74578130216599</v>
      </c>
      <c r="K41" s="59">
        <v>150.35147983827599</v>
      </c>
      <c r="L41" s="59">
        <v>915.44309523790002</v>
      </c>
      <c r="M41" s="59">
        <v>4.7441416519243198</v>
      </c>
      <c r="N41" s="59">
        <v>1.3278432343303701</v>
      </c>
      <c r="O41" s="59">
        <v>1552.1220373740748</v>
      </c>
      <c r="P41" s="86"/>
      <c r="Q41" s="59">
        <v>20.1311812501839</v>
      </c>
      <c r="R41" s="59">
        <v>334.13239059208701</v>
      </c>
      <c r="S41" s="59">
        <v>171.431848339895</v>
      </c>
      <c r="T41" s="59">
        <f t="shared" si="13"/>
        <v>357.17400720483857</v>
      </c>
      <c r="U41" s="86"/>
      <c r="V41" s="59">
        <v>289.58838180063498</v>
      </c>
      <c r="W41" s="86"/>
      <c r="X41" s="34">
        <v>27056800</v>
      </c>
      <c r="Y41" s="34">
        <v>7.9543199999999994E-5</v>
      </c>
      <c r="Z41" s="86"/>
      <c r="AA41" s="35">
        <v>0</v>
      </c>
      <c r="AB41" s="5">
        <v>37.6</v>
      </c>
      <c r="AC41" s="99">
        <v>-2.1500033605164059E-3</v>
      </c>
      <c r="AD41" s="99">
        <v>3.4497562183281771</v>
      </c>
      <c r="AE41" s="35">
        <v>1</v>
      </c>
      <c r="AF41" s="35">
        <v>0.2</v>
      </c>
      <c r="AG41" s="5">
        <v>0.23300000000000001</v>
      </c>
      <c r="AH41" s="5">
        <v>128</v>
      </c>
      <c r="AI41" s="5">
        <v>0.246</v>
      </c>
      <c r="AJ41" s="5">
        <v>5.0000000000000001E-4</v>
      </c>
      <c r="AK41" s="5">
        <v>122</v>
      </c>
      <c r="AL41" s="5">
        <v>32.1</v>
      </c>
      <c r="AM41" s="5">
        <v>4.6100000000000003</v>
      </c>
      <c r="AN41" s="5">
        <v>31.4</v>
      </c>
      <c r="AO41" s="5">
        <v>0.73299999999999998</v>
      </c>
      <c r="AP41" s="5">
        <v>7.73</v>
      </c>
      <c r="AQ41" s="5">
        <v>0.51400000000000001</v>
      </c>
      <c r="AR41" s="5">
        <v>0.26800000000000002</v>
      </c>
      <c r="AS41" s="5">
        <v>14.7</v>
      </c>
      <c r="AT41" s="5">
        <v>11.6</v>
      </c>
      <c r="AU41" s="5">
        <v>314</v>
      </c>
      <c r="AV41" s="5">
        <v>50.4</v>
      </c>
      <c r="AW41" s="5">
        <v>16</v>
      </c>
      <c r="AX41" s="86"/>
      <c r="AY41" s="59">
        <f t="shared" si="14"/>
        <v>5383.3016810322106</v>
      </c>
      <c r="AZ41" s="99">
        <f t="shared" si="10"/>
        <v>0</v>
      </c>
      <c r="BA41" s="59">
        <f t="shared" si="19"/>
        <v>9.3071395329314406</v>
      </c>
      <c r="BB41" s="86"/>
      <c r="BC41" s="59">
        <f t="shared" si="15"/>
        <v>1.900731279666765</v>
      </c>
      <c r="BD41" s="59">
        <f t="shared" si="16"/>
        <v>1.2205628398093398E-3</v>
      </c>
      <c r="BE41" s="59">
        <f t="shared" si="17"/>
        <v>48.793820437602143</v>
      </c>
      <c r="BF41" s="59">
        <f t="shared" si="18"/>
        <v>10.955396111659507</v>
      </c>
    </row>
    <row r="42" spans="1:58" s="38" customFormat="1" x14ac:dyDescent="0.15">
      <c r="A42" s="38" t="s">
        <v>4</v>
      </c>
      <c r="B42" s="38">
        <v>14</v>
      </c>
      <c r="C42" s="90" t="s">
        <v>660</v>
      </c>
      <c r="D42" s="77">
        <f t="shared" si="11"/>
        <v>1713.9230610391485</v>
      </c>
      <c r="E42" s="77">
        <f t="shared" si="12"/>
        <v>1285.3438181967929</v>
      </c>
      <c r="F42" s="77">
        <v>1.0750835934874301</v>
      </c>
      <c r="G42" s="87"/>
      <c r="H42" s="77">
        <v>573.31788021948796</v>
      </c>
      <c r="I42" s="77">
        <v>148.687209356474</v>
      </c>
      <c r="J42" s="77">
        <v>285.84079701203598</v>
      </c>
      <c r="K42" s="77">
        <v>119.91023217698501</v>
      </c>
      <c r="L42" s="77">
        <v>703.12544790196898</v>
      </c>
      <c r="M42" s="77">
        <v>4.0962132256192501</v>
      </c>
      <c r="N42" s="77">
        <v>2.1165678659981699</v>
      </c>
      <c r="O42" s="77">
        <v>1282.6561092130744</v>
      </c>
      <c r="P42" s="87"/>
      <c r="Q42" s="77">
        <v>20.793241720598999</v>
      </c>
      <c r="R42" s="77">
        <v>392.26421324813401</v>
      </c>
      <c r="S42" s="77">
        <v>219.41478843450099</v>
      </c>
      <c r="T42" s="77">
        <f t="shared" si="13"/>
        <v>428.5792428423556</v>
      </c>
      <c r="U42" s="87"/>
      <c r="V42" s="77">
        <v>142.15305003953401</v>
      </c>
      <c r="W42" s="87"/>
      <c r="X42" s="91">
        <v>3.4494800000000003E-7</v>
      </c>
      <c r="Y42" s="91">
        <v>4.61117E-12</v>
      </c>
      <c r="Z42" s="87"/>
      <c r="AA42" s="40">
        <v>0</v>
      </c>
      <c r="AB42" s="38">
        <v>8.0799999999999997E-2</v>
      </c>
      <c r="AC42" s="100">
        <v>8.1555144414991159E-4</v>
      </c>
      <c r="AD42" s="100">
        <v>-0.34100641089542888</v>
      </c>
      <c r="AE42" s="40">
        <v>1</v>
      </c>
      <c r="AF42" s="40">
        <v>0.2</v>
      </c>
      <c r="AG42" s="38">
        <v>0.91800000000000004</v>
      </c>
      <c r="AH42" s="38">
        <v>50.2</v>
      </c>
      <c r="AI42" s="38">
        <v>5.0000000000000001E-4</v>
      </c>
      <c r="AJ42" s="38">
        <v>5.0000000000000001E-4</v>
      </c>
      <c r="AK42" s="38">
        <v>1.58</v>
      </c>
      <c r="AL42" s="38">
        <v>467</v>
      </c>
      <c r="AM42" s="38">
        <v>4.6100000000000003</v>
      </c>
      <c r="AN42" s="38">
        <v>31.4</v>
      </c>
      <c r="AO42" s="38">
        <v>0.73299999999999998</v>
      </c>
      <c r="AP42" s="38">
        <v>7.73</v>
      </c>
      <c r="AQ42" s="38">
        <v>0.51400000000000001</v>
      </c>
      <c r="AR42" s="38">
        <v>0.26800000000000002</v>
      </c>
      <c r="AS42" s="38">
        <v>6.09</v>
      </c>
      <c r="AT42" s="38">
        <v>12.5</v>
      </c>
      <c r="AU42" s="38">
        <v>739</v>
      </c>
      <c r="AV42" s="38">
        <v>43.7</v>
      </c>
      <c r="AW42" s="38">
        <v>22.8</v>
      </c>
      <c r="AX42" s="87"/>
      <c r="AY42" s="77">
        <f t="shared" si="14"/>
        <v>12.013926516003099</v>
      </c>
      <c r="AZ42" s="100">
        <f t="shared" si="10"/>
        <v>0</v>
      </c>
      <c r="BA42" s="77">
        <f t="shared" si="19"/>
        <v>13.318837133345619</v>
      </c>
      <c r="BB42" s="87"/>
      <c r="BC42" s="77">
        <f t="shared" si="15"/>
        <v>1.1398309963913385E-3</v>
      </c>
      <c r="BD42" s="77">
        <f t="shared" si="16"/>
        <v>1.5217110334657469E-3</v>
      </c>
      <c r="BE42" s="77">
        <f t="shared" si="17"/>
        <v>3.8132583830623865</v>
      </c>
      <c r="BF42" s="77">
        <f t="shared" si="18"/>
        <v>13.022311542947328</v>
      </c>
    </row>
    <row r="43" spans="1:58" x14ac:dyDescent="0.15">
      <c r="A43" s="5" t="s">
        <v>5</v>
      </c>
      <c r="B43" s="5">
        <v>0</v>
      </c>
      <c r="C43" s="80" t="s">
        <v>646</v>
      </c>
      <c r="D43" s="59">
        <f t="shared" si="11"/>
        <v>762.52625653120663</v>
      </c>
      <c r="E43" s="59">
        <f t="shared" si="12"/>
        <v>268.68077399315172</v>
      </c>
      <c r="F43" s="59">
        <v>2.64487941696986</v>
      </c>
      <c r="G43" s="86"/>
      <c r="H43" s="59">
        <v>165.83568046684201</v>
      </c>
      <c r="I43" s="59">
        <v>27.440025580621398</v>
      </c>
      <c r="J43" s="59">
        <v>27.536523838209401</v>
      </c>
      <c r="K43" s="59">
        <v>10.551027797095101</v>
      </c>
      <c r="L43" s="59">
        <v>92.967602796547297</v>
      </c>
      <c r="M43" s="59">
        <v>2.0759299191407101</v>
      </c>
      <c r="N43" s="59">
        <v>1.1893622681970499</v>
      </c>
      <c r="O43" s="59">
        <v>262.06857545072705</v>
      </c>
      <c r="P43" s="86"/>
      <c r="Q43" s="59">
        <v>23.992107551884899</v>
      </c>
      <c r="R43" s="59">
        <v>520.70347174895801</v>
      </c>
      <c r="S43" s="59">
        <v>184.076590730297</v>
      </c>
      <c r="T43" s="59">
        <f t="shared" si="13"/>
        <v>493.84548253805485</v>
      </c>
      <c r="U43" s="86"/>
      <c r="V43" s="59">
        <v>835.53297897219204</v>
      </c>
      <c r="W43" s="86"/>
      <c r="X43" s="34">
        <v>7.6726799999999992E-9</v>
      </c>
      <c r="Y43" s="34">
        <v>8.4884500000000008E-9</v>
      </c>
      <c r="Z43" s="86"/>
      <c r="AA43" s="35">
        <v>0</v>
      </c>
      <c r="AB43" s="5">
        <v>2.14</v>
      </c>
      <c r="AC43" s="99">
        <v>0.11020330904041083</v>
      </c>
      <c r="AD43" s="99">
        <v>20.729460058355251</v>
      </c>
      <c r="AE43" s="35">
        <v>1</v>
      </c>
      <c r="AF43" s="35">
        <v>0.2</v>
      </c>
      <c r="AG43" s="5">
        <v>4.87</v>
      </c>
      <c r="AH43" s="5">
        <v>220</v>
      </c>
      <c r="AI43" s="5">
        <v>1.87</v>
      </c>
      <c r="AJ43" s="5">
        <v>0.26100000000000001</v>
      </c>
      <c r="AK43" s="5">
        <v>271</v>
      </c>
      <c r="AL43" s="5">
        <v>135</v>
      </c>
      <c r="AM43" s="5">
        <v>5.45</v>
      </c>
      <c r="AN43" s="5">
        <v>20</v>
      </c>
      <c r="AO43" s="5">
        <v>0.97799999999999998</v>
      </c>
      <c r="AP43" s="5">
        <v>620</v>
      </c>
      <c r="AQ43" s="5">
        <v>0.113</v>
      </c>
      <c r="AR43" s="5">
        <v>4.0599999999999997E-2</v>
      </c>
      <c r="AS43" s="5">
        <v>48.2</v>
      </c>
      <c r="AT43" s="5">
        <v>29.5</v>
      </c>
      <c r="AU43" s="34">
        <v>1150</v>
      </c>
      <c r="AV43" s="5">
        <v>482</v>
      </c>
      <c r="AW43" s="5">
        <v>75.3</v>
      </c>
      <c r="AX43" s="86"/>
      <c r="AY43" s="59">
        <f t="shared" si="14"/>
        <v>58.721654742529793</v>
      </c>
      <c r="AZ43" s="99">
        <f t="shared" si="10"/>
        <v>0</v>
      </c>
      <c r="BA43" s="59">
        <f t="shared" si="19"/>
        <v>47.263364352134772</v>
      </c>
      <c r="BB43" s="86"/>
      <c r="BC43" s="59">
        <f t="shared" si="15"/>
        <v>10.174818723553082</v>
      </c>
      <c r="BD43" s="59">
        <f t="shared" si="16"/>
        <v>3.1817043786135408</v>
      </c>
      <c r="BE43" s="59">
        <f t="shared" si="17"/>
        <v>41.16323120116266</v>
      </c>
      <c r="BF43" s="59">
        <f t="shared" si="18"/>
        <v>85.680872283142918</v>
      </c>
    </row>
    <row r="44" spans="1:58" x14ac:dyDescent="0.15">
      <c r="A44" s="5" t="s">
        <v>5</v>
      </c>
      <c r="B44" s="5">
        <v>1</v>
      </c>
      <c r="C44" s="80" t="s">
        <v>647</v>
      </c>
      <c r="D44" s="59">
        <f t="shared" si="11"/>
        <v>1285.3932280629147</v>
      </c>
      <c r="E44" s="59">
        <f t="shared" si="12"/>
        <v>832.72198118059612</v>
      </c>
      <c r="F44" s="59">
        <v>3.2537745874693802</v>
      </c>
      <c r="G44" s="86"/>
      <c r="H44" s="59">
        <v>122.502563814201</v>
      </c>
      <c r="I44" s="59">
        <v>113.668762963082</v>
      </c>
      <c r="J44" s="59">
        <v>294.091250016537</v>
      </c>
      <c r="K44" s="59">
        <v>175.16555148713101</v>
      </c>
      <c r="L44" s="59">
        <v>696.59432742983199</v>
      </c>
      <c r="M44" s="59">
        <v>3.88939439232901</v>
      </c>
      <c r="N44" s="59">
        <v>1.60125907556058</v>
      </c>
      <c r="O44" s="59">
        <v>824.58754471192265</v>
      </c>
      <c r="P44" s="86"/>
      <c r="Q44" s="59">
        <v>17.429678972582501</v>
      </c>
      <c r="R44" s="59">
        <v>525.61509126270903</v>
      </c>
      <c r="S44" s="59">
        <v>127.24726060189499</v>
      </c>
      <c r="T44" s="59">
        <f t="shared" si="13"/>
        <v>452.67124688231848</v>
      </c>
      <c r="U44" s="86"/>
      <c r="V44" s="59">
        <v>512.40678438602595</v>
      </c>
      <c r="W44" s="86"/>
      <c r="X44" s="34">
        <v>297595000</v>
      </c>
      <c r="Y44" s="34">
        <v>1.47026E-9</v>
      </c>
      <c r="Z44" s="86"/>
      <c r="AA44" s="35">
        <v>0</v>
      </c>
      <c r="AB44" s="5">
        <v>40.5</v>
      </c>
      <c r="AC44" s="99">
        <v>2.5370632104146678E-2</v>
      </c>
      <c r="AD44" s="99">
        <v>-1.8055465271933755</v>
      </c>
      <c r="AE44" s="35">
        <v>1</v>
      </c>
      <c r="AF44" s="35">
        <v>0.2</v>
      </c>
      <c r="AG44" s="5">
        <v>1.89E-3</v>
      </c>
      <c r="AH44" s="5">
        <v>48.2</v>
      </c>
      <c r="AI44" s="34">
        <v>2.2800000000000002E-6</v>
      </c>
      <c r="AJ44" s="34">
        <v>2.5399999999999998E-6</v>
      </c>
      <c r="AK44" s="5">
        <v>129</v>
      </c>
      <c r="AL44" s="5">
        <v>70.5</v>
      </c>
      <c r="AM44" s="5">
        <v>5.45</v>
      </c>
      <c r="AN44" s="5">
        <v>20</v>
      </c>
      <c r="AO44" s="5">
        <v>0.97799999999999998</v>
      </c>
      <c r="AP44" s="5">
        <v>620</v>
      </c>
      <c r="AQ44" s="5">
        <v>0.113</v>
      </c>
      <c r="AR44" s="5">
        <v>4.0599999999999997E-2</v>
      </c>
      <c r="AS44" s="5">
        <v>9.8699999999999992</v>
      </c>
      <c r="AT44" s="5">
        <v>11.6</v>
      </c>
      <c r="AU44" s="5">
        <v>357</v>
      </c>
      <c r="AV44" s="5">
        <v>101</v>
      </c>
      <c r="AW44" s="5">
        <v>25.5</v>
      </c>
      <c r="AX44" s="86"/>
      <c r="AY44" s="59">
        <f t="shared" si="14"/>
        <v>4603.5849000048211</v>
      </c>
      <c r="AZ44" s="99">
        <f t="shared" si="10"/>
        <v>0</v>
      </c>
      <c r="BA44" s="59">
        <f t="shared" si="19"/>
        <v>22.710588184027401</v>
      </c>
      <c r="BB44" s="86"/>
      <c r="BC44" s="59">
        <f t="shared" si="15"/>
        <v>1.2613491377841544E-5</v>
      </c>
      <c r="BD44" s="59">
        <f t="shared" si="16"/>
        <v>7.5503587792235314E-6</v>
      </c>
      <c r="BE44" s="59">
        <f t="shared" si="17"/>
        <v>5.440632495673646</v>
      </c>
      <c r="BF44" s="59">
        <f t="shared" si="18"/>
        <v>21.589428788581653</v>
      </c>
    </row>
    <row r="45" spans="1:58" x14ac:dyDescent="0.15">
      <c r="A45" s="5" t="s">
        <v>5</v>
      </c>
      <c r="B45" s="5">
        <v>3</v>
      </c>
      <c r="C45" s="80" t="s">
        <v>648</v>
      </c>
      <c r="D45" s="59">
        <f t="shared" si="11"/>
        <v>2024.2587536833407</v>
      </c>
      <c r="E45" s="59">
        <f t="shared" si="12"/>
        <v>1618.499875130766</v>
      </c>
      <c r="F45" s="59">
        <v>6.1280335662594103</v>
      </c>
      <c r="G45" s="86"/>
      <c r="H45" s="59">
        <v>361.20805166015299</v>
      </c>
      <c r="I45" s="59">
        <v>200.059648275331</v>
      </c>
      <c r="J45" s="59">
        <v>545.057039901341</v>
      </c>
      <c r="K45" s="59">
        <v>290.945209429616</v>
      </c>
      <c r="L45" s="59">
        <v>1236.1215458816189</v>
      </c>
      <c r="M45" s="59">
        <v>3.73368454326629</v>
      </c>
      <c r="N45" s="59">
        <v>2.1165091300793599</v>
      </c>
      <c r="O45" s="59">
        <v>1603.1797912151173</v>
      </c>
      <c r="P45" s="86"/>
      <c r="Q45" s="59">
        <v>30.358546490051399</v>
      </c>
      <c r="R45" s="59">
        <v>427.92476647045203</v>
      </c>
      <c r="S45" s="59">
        <v>135.17573162333301</v>
      </c>
      <c r="T45" s="59">
        <f t="shared" si="13"/>
        <v>405.75887855257474</v>
      </c>
      <c r="U45" s="86"/>
      <c r="V45" s="59">
        <v>289.30898076097998</v>
      </c>
      <c r="W45" s="86"/>
      <c r="X45" s="34">
        <v>438174</v>
      </c>
      <c r="Y45" s="34">
        <v>2.2007199999999999E-12</v>
      </c>
      <c r="Z45" s="86"/>
      <c r="AA45" s="35">
        <v>0</v>
      </c>
      <c r="AB45" s="5">
        <v>30.8</v>
      </c>
      <c r="AC45" s="99">
        <v>5.9880395391458958E-2</v>
      </c>
      <c r="AD45" s="99">
        <v>4.9730309967906665</v>
      </c>
      <c r="AE45" s="35">
        <v>1</v>
      </c>
      <c r="AF45" s="35">
        <v>0.2</v>
      </c>
      <c r="AG45" s="34">
        <v>9.9999999999999995E-7</v>
      </c>
      <c r="AH45" s="5">
        <v>7.49</v>
      </c>
      <c r="AI45" s="34">
        <v>1.9400000000000001E-6</v>
      </c>
      <c r="AJ45" s="34">
        <v>2.8600000000000001E-6</v>
      </c>
      <c r="AK45" s="5">
        <v>3.53</v>
      </c>
      <c r="AL45" s="5">
        <v>139</v>
      </c>
      <c r="AM45" s="5">
        <v>5.45</v>
      </c>
      <c r="AN45" s="5">
        <v>20</v>
      </c>
      <c r="AO45" s="5">
        <v>0.97799999999999998</v>
      </c>
      <c r="AP45" s="5">
        <v>620</v>
      </c>
      <c r="AQ45" s="5">
        <v>0.113</v>
      </c>
      <c r="AR45" s="5">
        <v>4.0599999999999997E-2</v>
      </c>
      <c r="AS45" s="5">
        <v>9.09</v>
      </c>
      <c r="AT45" s="5">
        <v>9.09</v>
      </c>
      <c r="AU45" s="5">
        <v>407</v>
      </c>
      <c r="AV45" s="5">
        <v>89.7</v>
      </c>
      <c r="AW45" s="5">
        <v>20.9</v>
      </c>
      <c r="AX45" s="86"/>
      <c r="AY45" s="59">
        <f t="shared" si="14"/>
        <v>6161.8371668801947</v>
      </c>
      <c r="AZ45" s="99">
        <f t="shared" si="10"/>
        <v>0</v>
      </c>
      <c r="BA45" s="59">
        <f t="shared" si="19"/>
        <v>18.866907495344346</v>
      </c>
      <c r="BB45" s="86"/>
      <c r="BC45" s="59">
        <f t="shared" si="15"/>
        <v>7.7960103904328662E-6</v>
      </c>
      <c r="BD45" s="59">
        <f t="shared" si="16"/>
        <v>6.9504576612734022E-6</v>
      </c>
      <c r="BE45" s="59">
        <f t="shared" si="17"/>
        <v>0.24739900562858758</v>
      </c>
      <c r="BF45" s="59">
        <f t="shared" si="18"/>
        <v>18.46210065710072</v>
      </c>
    </row>
    <row r="46" spans="1:58" x14ac:dyDescent="0.15">
      <c r="A46" s="5" t="s">
        <v>5</v>
      </c>
      <c r="B46" s="5">
        <v>7</v>
      </c>
      <c r="C46" s="80" t="s">
        <v>649</v>
      </c>
      <c r="D46" s="59">
        <f t="shared" si="11"/>
        <v>1893.9790485982444</v>
      </c>
      <c r="E46" s="59">
        <f t="shared" si="12"/>
        <v>1531.1955954976354</v>
      </c>
      <c r="F46" s="59">
        <v>28.026294809771699</v>
      </c>
      <c r="G46" s="86"/>
      <c r="H46" s="59">
        <v>701.10111621954104</v>
      </c>
      <c r="I46" s="59">
        <v>129.955384778835</v>
      </c>
      <c r="J46" s="59">
        <v>373.00820986636302</v>
      </c>
      <c r="K46" s="59">
        <v>122.64732803912101</v>
      </c>
      <c r="L46" s="59">
        <v>755.56630746315409</v>
      </c>
      <c r="M46" s="59">
        <v>3.38810672807957</v>
      </c>
      <c r="N46" s="59">
        <v>1.0743280624315701</v>
      </c>
      <c r="O46" s="59">
        <v>1461.1298584732062</v>
      </c>
      <c r="P46" s="86"/>
      <c r="Q46" s="59">
        <v>18.889614671279102</v>
      </c>
      <c r="R46" s="59">
        <v>316.85631878897101</v>
      </c>
      <c r="S46" s="59">
        <v>198.984438855024</v>
      </c>
      <c r="T46" s="59">
        <f t="shared" si="13"/>
        <v>362.78345310060911</v>
      </c>
      <c r="U46" s="86"/>
      <c r="V46" s="59">
        <v>262.189919478528</v>
      </c>
      <c r="W46" s="86"/>
      <c r="X46" s="34">
        <v>1.8588100000000001</v>
      </c>
      <c r="Y46" s="34">
        <v>9.2082500000000002E-11</v>
      </c>
      <c r="Z46" s="86"/>
      <c r="AA46" s="35">
        <v>0</v>
      </c>
      <c r="AB46" s="5">
        <v>0.161</v>
      </c>
      <c r="AC46" s="99">
        <v>0.22810688795325298</v>
      </c>
      <c r="AD46" s="99">
        <v>3.5405527558269587</v>
      </c>
      <c r="AE46" s="35">
        <v>1</v>
      </c>
      <c r="AF46" s="35">
        <v>0.2</v>
      </c>
      <c r="AG46" s="5">
        <v>2.62</v>
      </c>
      <c r="AH46" s="5">
        <v>495</v>
      </c>
      <c r="AI46" s="34">
        <v>1.7E-5</v>
      </c>
      <c r="AJ46" s="5">
        <v>424</v>
      </c>
      <c r="AK46" s="5">
        <v>392</v>
      </c>
      <c r="AL46" s="5">
        <v>30.4</v>
      </c>
      <c r="AM46" s="5">
        <v>5.45</v>
      </c>
      <c r="AN46" s="5">
        <v>20</v>
      </c>
      <c r="AO46" s="5">
        <v>0.97799999999999998</v>
      </c>
      <c r="AP46" s="5">
        <v>620</v>
      </c>
      <c r="AQ46" s="5">
        <v>0.113</v>
      </c>
      <c r="AR46" s="5">
        <v>4.0599999999999997E-2</v>
      </c>
      <c r="AS46" s="5">
        <v>8.6</v>
      </c>
      <c r="AT46" s="5">
        <v>11.1</v>
      </c>
      <c r="AU46" s="5">
        <v>636</v>
      </c>
      <c r="AV46" s="5">
        <v>49.7</v>
      </c>
      <c r="AW46" s="5">
        <v>31.7</v>
      </c>
      <c r="AX46" s="86"/>
      <c r="AY46" s="59">
        <f t="shared" si="14"/>
        <v>20.922816949392434</v>
      </c>
      <c r="AZ46" s="99">
        <f t="shared" si="10"/>
        <v>0</v>
      </c>
      <c r="BA46" s="59">
        <f t="shared" si="19"/>
        <v>24.176043822307626</v>
      </c>
      <c r="BB46" s="86"/>
      <c r="BC46" s="59">
        <f t="shared" si="15"/>
        <v>1.1700327832415379E-4</v>
      </c>
      <c r="BD46" s="59">
        <f t="shared" si="16"/>
        <v>10.983207913694814</v>
      </c>
      <c r="BE46" s="59">
        <f t="shared" si="17"/>
        <v>13.02603587285231</v>
      </c>
      <c r="BF46" s="59">
        <f t="shared" si="18"/>
        <v>8.1373214924446255</v>
      </c>
    </row>
    <row r="47" spans="1:58" s="38" customFormat="1" x14ac:dyDescent="0.15">
      <c r="A47" s="38" t="s">
        <v>5</v>
      </c>
      <c r="B47" s="38">
        <v>14</v>
      </c>
      <c r="C47" s="90" t="s">
        <v>650</v>
      </c>
      <c r="D47" s="77">
        <f t="shared" si="11"/>
        <v>1508.4682191042507</v>
      </c>
      <c r="E47" s="77">
        <f t="shared" si="12"/>
        <v>1121.6511584855245</v>
      </c>
      <c r="F47" s="77">
        <v>21.044327441602402</v>
      </c>
      <c r="G47" s="87"/>
      <c r="H47" s="77">
        <v>556.94790100527496</v>
      </c>
      <c r="I47" s="77">
        <v>112.86586557229801</v>
      </c>
      <c r="J47" s="77">
        <v>201.14993721091099</v>
      </c>
      <c r="K47" s="77">
        <v>79.179039065451903</v>
      </c>
      <c r="L47" s="77">
        <v>506.06070742095892</v>
      </c>
      <c r="M47" s="77">
        <v>3.9713815386357298</v>
      </c>
      <c r="N47" s="77">
        <v>2.0603499166489199</v>
      </c>
      <c r="O47" s="77">
        <v>1069.0403398815185</v>
      </c>
      <c r="P47" s="87"/>
      <c r="Q47" s="77">
        <v>24.919609178296302</v>
      </c>
      <c r="R47" s="77">
        <v>334.53923806890998</v>
      </c>
      <c r="S47" s="77">
        <v>208.30693909173499</v>
      </c>
      <c r="T47" s="77">
        <f t="shared" si="13"/>
        <v>386.81706061872626</v>
      </c>
      <c r="U47" s="87"/>
      <c r="V47" s="77">
        <v>193.19676518403401</v>
      </c>
      <c r="W47" s="87"/>
      <c r="X47" s="91">
        <v>1.0708599999999999E-12</v>
      </c>
      <c r="Y47" s="91">
        <v>2.5521600000000001E-13</v>
      </c>
      <c r="Z47" s="87"/>
      <c r="AA47" s="40">
        <v>0</v>
      </c>
      <c r="AB47" s="38">
        <v>0.14699999999999999</v>
      </c>
      <c r="AC47" s="100">
        <v>-4.1559329572436292E-2</v>
      </c>
      <c r="AD47" s="100">
        <v>-0.85805485246586954</v>
      </c>
      <c r="AE47" s="40">
        <v>1</v>
      </c>
      <c r="AF47" s="40">
        <v>0.2</v>
      </c>
      <c r="AG47" s="38">
        <v>0.90400000000000003</v>
      </c>
      <c r="AH47" s="38">
        <v>95.5</v>
      </c>
      <c r="AI47" s="38">
        <v>0.76200000000000001</v>
      </c>
      <c r="AJ47" s="38">
        <v>0.97099999999999997</v>
      </c>
      <c r="AK47" s="38">
        <v>35.200000000000003</v>
      </c>
      <c r="AL47" s="38">
        <v>276</v>
      </c>
      <c r="AM47" s="38">
        <v>5.45</v>
      </c>
      <c r="AN47" s="38">
        <v>20</v>
      </c>
      <c r="AO47" s="38">
        <v>0.97799999999999998</v>
      </c>
      <c r="AP47" s="38">
        <v>620</v>
      </c>
      <c r="AQ47" s="38">
        <v>0.113</v>
      </c>
      <c r="AR47" s="38">
        <v>4.0599999999999997E-2</v>
      </c>
      <c r="AS47" s="38">
        <v>5.98</v>
      </c>
      <c r="AT47" s="38">
        <v>9.0399999999999991</v>
      </c>
      <c r="AU47" s="38">
        <v>540</v>
      </c>
      <c r="AV47" s="38">
        <v>62.2</v>
      </c>
      <c r="AW47" s="38">
        <v>20.2</v>
      </c>
      <c r="AX47" s="87"/>
      <c r="AY47" s="77">
        <f t="shared" si="14"/>
        <v>16.591282239127807</v>
      </c>
      <c r="AZ47" s="100">
        <f t="shared" si="10"/>
        <v>0</v>
      </c>
      <c r="BA47" s="77">
        <f t="shared" si="19"/>
        <v>17.901638715288527</v>
      </c>
      <c r="BB47" s="87"/>
      <c r="BC47" s="77">
        <f t="shared" si="15"/>
        <v>1.288948688890631</v>
      </c>
      <c r="BD47" s="77">
        <f t="shared" si="16"/>
        <v>1.7674410970127954</v>
      </c>
      <c r="BE47" s="77">
        <f t="shared" si="17"/>
        <v>9.9667378773604067</v>
      </c>
      <c r="BF47" s="77">
        <f t="shared" si="18"/>
        <v>16.563777633496191</v>
      </c>
    </row>
    <row r="48" spans="1:58" x14ac:dyDescent="0.15">
      <c r="A48" s="78" t="s">
        <v>6</v>
      </c>
      <c r="B48" s="5">
        <v>0</v>
      </c>
      <c r="C48" s="80" t="s">
        <v>661</v>
      </c>
      <c r="D48" s="59">
        <f t="shared" si="11"/>
        <v>501.28463046058238</v>
      </c>
      <c r="E48" s="59">
        <f t="shared" si="12"/>
        <v>184.88265207305909</v>
      </c>
      <c r="F48" s="59">
        <v>1.40099386822843</v>
      </c>
      <c r="G48" s="86"/>
      <c r="H48" s="59">
        <v>104.89272194442</v>
      </c>
      <c r="I48" s="59">
        <v>22.171528412646001</v>
      </c>
      <c r="J48" s="59">
        <v>21.5300736213246</v>
      </c>
      <c r="K48" s="59">
        <v>6.0970634708157299</v>
      </c>
      <c r="L48" s="59">
        <v>71.970193917432326</v>
      </c>
      <c r="M48" s="59">
        <v>2.6626773781906898</v>
      </c>
      <c r="N48" s="59">
        <v>1.8545741624449701</v>
      </c>
      <c r="O48" s="59">
        <v>181.38016740248801</v>
      </c>
      <c r="P48" s="86"/>
      <c r="Q48" s="59">
        <v>21.0702211576426</v>
      </c>
      <c r="R48" s="59">
        <v>290.94330634454099</v>
      </c>
      <c r="S48" s="59">
        <v>152.05432950028001</v>
      </c>
      <c r="T48" s="59">
        <f t="shared" si="13"/>
        <v>316.40197838752329</v>
      </c>
      <c r="U48" s="86"/>
      <c r="V48" s="59">
        <v>1367.41686598468</v>
      </c>
      <c r="W48" s="86"/>
      <c r="X48" s="34">
        <v>5.8549000000000004E-14</v>
      </c>
      <c r="Y48" s="34">
        <v>3.6486400000000001E-13</v>
      </c>
      <c r="Z48" s="86"/>
      <c r="AA48" s="35">
        <v>0</v>
      </c>
      <c r="AB48" s="5">
        <v>4.84</v>
      </c>
      <c r="AC48" s="99">
        <v>5.8374744509517913E-2</v>
      </c>
      <c r="AD48" s="99">
        <v>13.1115902430525</v>
      </c>
      <c r="AE48" s="35">
        <v>1</v>
      </c>
      <c r="AF48" s="35">
        <v>0.2</v>
      </c>
      <c r="AG48" s="5">
        <v>1.96</v>
      </c>
      <c r="AH48" s="5">
        <v>205</v>
      </c>
      <c r="AI48" s="34">
        <v>9.9999999999999995E-7</v>
      </c>
      <c r="AJ48" s="34">
        <v>9.9999999999999995E-7</v>
      </c>
      <c r="AK48" s="5">
        <v>35.700000000000003</v>
      </c>
      <c r="AL48" s="5">
        <v>405</v>
      </c>
      <c r="AM48" s="5">
        <v>7.07</v>
      </c>
      <c r="AN48" s="5">
        <v>20</v>
      </c>
      <c r="AO48" s="5">
        <v>0.94499999999999995</v>
      </c>
      <c r="AP48" s="5">
        <v>281</v>
      </c>
      <c r="AQ48" s="5">
        <v>8.2299999999999995E-3</v>
      </c>
      <c r="AR48" s="5">
        <v>5.4900000000000001E-3</v>
      </c>
      <c r="AS48" s="5">
        <v>64.3</v>
      </c>
      <c r="AT48" s="5">
        <v>22.6</v>
      </c>
      <c r="AU48" s="34">
        <v>2120</v>
      </c>
      <c r="AV48" s="5">
        <v>597</v>
      </c>
      <c r="AW48" s="5">
        <v>110</v>
      </c>
      <c r="AX48" s="86"/>
      <c r="AY48" s="59">
        <f t="shared" si="14"/>
        <v>107.31019751720665</v>
      </c>
      <c r="AZ48" s="99">
        <f t="shared" si="10"/>
        <v>0</v>
      </c>
      <c r="BA48" s="59">
        <f t="shared" si="19"/>
        <v>107.24989180867937</v>
      </c>
      <c r="BB48" s="86"/>
      <c r="BC48" s="59">
        <f t="shared" si="15"/>
        <v>8.1001974999865684E-6</v>
      </c>
      <c r="BD48" s="59">
        <f t="shared" si="16"/>
        <v>8.1308157418661305E-6</v>
      </c>
      <c r="BE48" s="59">
        <f t="shared" si="17"/>
        <v>95.382553997061521</v>
      </c>
      <c r="BF48" s="59">
        <f t="shared" si="18"/>
        <v>122.79626862027472</v>
      </c>
    </row>
    <row r="49" spans="1:58" x14ac:dyDescent="0.15">
      <c r="A49" s="5" t="s">
        <v>6</v>
      </c>
      <c r="B49" s="5">
        <v>1</v>
      </c>
      <c r="C49" s="80" t="s">
        <v>662</v>
      </c>
      <c r="D49" s="59">
        <f t="shared" si="11"/>
        <v>825.38573748996487</v>
      </c>
      <c r="E49" s="59">
        <f t="shared" si="12"/>
        <v>480.01068197919341</v>
      </c>
      <c r="F49" s="59">
        <v>1.4857682713342899</v>
      </c>
      <c r="G49" s="86"/>
      <c r="H49" s="59">
        <v>67.377484458811594</v>
      </c>
      <c r="I49" s="59">
        <v>72.844596823600497</v>
      </c>
      <c r="J49" s="59">
        <v>170.37103331144701</v>
      </c>
      <c r="K49" s="59">
        <v>84.662835008909497</v>
      </c>
      <c r="L49" s="59">
        <v>400.7230619675575</v>
      </c>
      <c r="M49" s="59">
        <v>6.0285074483733503</v>
      </c>
      <c r="N49" s="59">
        <v>2.1672074261152101</v>
      </c>
      <c r="O49" s="59">
        <v>476.29626130085768</v>
      </c>
      <c r="P49" s="86"/>
      <c r="Q49" s="59">
        <v>31.5275749164602</v>
      </c>
      <c r="R49" s="59">
        <v>315.41147085360598</v>
      </c>
      <c r="S49" s="59">
        <v>155.35975003786101</v>
      </c>
      <c r="T49" s="59">
        <f t="shared" si="13"/>
        <v>345.37505551077152</v>
      </c>
      <c r="U49" s="86"/>
      <c r="V49" s="59">
        <v>504.06947998950801</v>
      </c>
      <c r="W49" s="86"/>
      <c r="X49" s="34">
        <v>8777440</v>
      </c>
      <c r="Y49" s="34">
        <v>8.0590599999999994E-12</v>
      </c>
      <c r="Z49" s="86"/>
      <c r="AA49" s="35">
        <v>0</v>
      </c>
      <c r="AB49" s="5">
        <v>35</v>
      </c>
      <c r="AC49" s="99">
        <v>3.5322667960774969E-3</v>
      </c>
      <c r="AD49" s="99">
        <v>-1.5631348952336837</v>
      </c>
      <c r="AE49" s="35">
        <v>1</v>
      </c>
      <c r="AF49" s="35">
        <v>0.2</v>
      </c>
      <c r="AG49" s="5">
        <v>1.83E-3</v>
      </c>
      <c r="AH49" s="5">
        <v>137</v>
      </c>
      <c r="AI49" s="34">
        <v>9.9999999999999995E-7</v>
      </c>
      <c r="AJ49" s="34">
        <v>6.5899999999999996E-6</v>
      </c>
      <c r="AK49" s="5">
        <v>55.9</v>
      </c>
      <c r="AL49" s="5">
        <v>77.099999999999994</v>
      </c>
      <c r="AM49" s="5">
        <v>7.07</v>
      </c>
      <c r="AN49" s="5">
        <v>20</v>
      </c>
      <c r="AO49" s="5">
        <v>0.94499999999999995</v>
      </c>
      <c r="AP49" s="5">
        <v>281</v>
      </c>
      <c r="AQ49" s="5">
        <v>8.2299999999999995E-3</v>
      </c>
      <c r="AR49" s="5">
        <v>5.4900000000000001E-3</v>
      </c>
      <c r="AS49" s="5">
        <v>12.6</v>
      </c>
      <c r="AT49" s="5">
        <v>14.1</v>
      </c>
      <c r="AU49" s="5">
        <v>627</v>
      </c>
      <c r="AV49" s="5">
        <v>64.7</v>
      </c>
      <c r="AW49" s="5">
        <v>38.1</v>
      </c>
      <c r="AX49" s="86"/>
      <c r="AY49" s="59">
        <f t="shared" si="14"/>
        <v>2549.5608888260176</v>
      </c>
      <c r="AZ49" s="99">
        <f t="shared" si="10"/>
        <v>0</v>
      </c>
      <c r="BA49" s="59">
        <f t="shared" si="19"/>
        <v>37.784322396225278</v>
      </c>
      <c r="BB49" s="86"/>
      <c r="BC49" s="59">
        <f t="shared" si="15"/>
        <v>4.702948005543302E-6</v>
      </c>
      <c r="BD49" s="59">
        <f t="shared" si="16"/>
        <v>1.5328229634663531E-5</v>
      </c>
      <c r="BE49" s="59">
        <f t="shared" si="17"/>
        <v>17.034210449441325</v>
      </c>
      <c r="BF49" s="59">
        <f t="shared" si="18"/>
        <v>14.685139821199483</v>
      </c>
    </row>
    <row r="50" spans="1:58" x14ac:dyDescent="0.15">
      <c r="A50" s="5" t="s">
        <v>6</v>
      </c>
      <c r="B50" s="5">
        <v>3</v>
      </c>
      <c r="C50" s="80" t="s">
        <v>663</v>
      </c>
      <c r="D50" s="59">
        <f t="shared" si="11"/>
        <v>1674.9192912435842</v>
      </c>
      <c r="E50" s="59">
        <f t="shared" si="12"/>
        <v>1276.8991787338257</v>
      </c>
      <c r="F50" s="59">
        <v>1.0875427529994901</v>
      </c>
      <c r="G50" s="86"/>
      <c r="H50" s="59">
        <v>293.51141778285302</v>
      </c>
      <c r="I50" s="59">
        <v>154.48754626125299</v>
      </c>
      <c r="J50" s="59">
        <v>431.12203159653097</v>
      </c>
      <c r="K50" s="59">
        <v>232.53170246439001</v>
      </c>
      <c r="L50" s="59">
        <v>972.62882658342699</v>
      </c>
      <c r="M50" s="59">
        <v>5.5685294892382897</v>
      </c>
      <c r="N50" s="59">
        <v>2.47154799580859</v>
      </c>
      <c r="O50" s="59">
        <v>1274.1803218513269</v>
      </c>
      <c r="P50" s="86"/>
      <c r="Q50" s="59">
        <v>31.918444806905999</v>
      </c>
      <c r="R50" s="59">
        <v>398.38585963473702</v>
      </c>
      <c r="S50" s="59">
        <v>150.766641919542</v>
      </c>
      <c r="T50" s="59">
        <f t="shared" si="13"/>
        <v>398.02011250975863</v>
      </c>
      <c r="U50" s="86"/>
      <c r="V50" s="59">
        <v>345.23020984555802</v>
      </c>
      <c r="W50" s="86"/>
      <c r="X50" s="34">
        <v>282089</v>
      </c>
      <c r="Y50" s="34">
        <v>1.45822E-11</v>
      </c>
      <c r="Z50" s="86"/>
      <c r="AA50" s="35">
        <v>0</v>
      </c>
      <c r="AB50" s="5">
        <v>42.7</v>
      </c>
      <c r="AC50" s="99">
        <v>-8.2963649653083286E-3</v>
      </c>
      <c r="AD50" s="99">
        <v>4.7111236109175296</v>
      </c>
      <c r="AE50" s="35">
        <v>1</v>
      </c>
      <c r="AF50" s="35">
        <v>0.2</v>
      </c>
      <c r="AG50" s="34">
        <v>1.39E-6</v>
      </c>
      <c r="AH50" s="5">
        <v>27</v>
      </c>
      <c r="AI50" s="34">
        <v>9.9999999999999995E-7</v>
      </c>
      <c r="AJ50" s="34">
        <v>9.9999999999999995E-7</v>
      </c>
      <c r="AK50" s="5">
        <v>51.9</v>
      </c>
      <c r="AL50" s="5">
        <v>97.3</v>
      </c>
      <c r="AM50" s="5">
        <v>7.07</v>
      </c>
      <c r="AN50" s="5">
        <v>20</v>
      </c>
      <c r="AO50" s="5">
        <v>0.94499999999999995</v>
      </c>
      <c r="AP50" s="5">
        <v>281</v>
      </c>
      <c r="AQ50" s="5">
        <v>8.2299999999999995E-3</v>
      </c>
      <c r="AR50" s="5">
        <v>5.4900000000000001E-3</v>
      </c>
      <c r="AS50" s="5">
        <v>7.9</v>
      </c>
      <c r="AT50" s="5">
        <v>8.86</v>
      </c>
      <c r="AU50" s="5">
        <v>405</v>
      </c>
      <c r="AV50" s="5">
        <v>78.2</v>
      </c>
      <c r="AW50" s="5">
        <v>25.6</v>
      </c>
      <c r="AX50" s="86"/>
      <c r="AY50" s="59">
        <f t="shared" si="14"/>
        <v>6596.6182253555025</v>
      </c>
      <c r="AZ50" s="99">
        <f t="shared" si="10"/>
        <v>0</v>
      </c>
      <c r="BA50" s="59">
        <f t="shared" si="19"/>
        <v>25.390291734333946</v>
      </c>
      <c r="BB50" s="86"/>
      <c r="BC50" s="59">
        <f t="shared" si="15"/>
        <v>2.9432295264612888E-6</v>
      </c>
      <c r="BD50" s="59">
        <f t="shared" si="16"/>
        <v>1.5876040858399955E-6</v>
      </c>
      <c r="BE50" s="59">
        <f t="shared" si="17"/>
        <v>6.072789183377111</v>
      </c>
      <c r="BF50" s="59">
        <f t="shared" si="18"/>
        <v>17.570974130619302</v>
      </c>
    </row>
    <row r="51" spans="1:58" x14ac:dyDescent="0.15">
      <c r="A51" s="5" t="s">
        <v>6</v>
      </c>
      <c r="B51" s="5">
        <v>7</v>
      </c>
      <c r="C51" s="80" t="s">
        <v>664</v>
      </c>
      <c r="D51" s="59">
        <f t="shared" si="11"/>
        <v>1809.0192970951707</v>
      </c>
      <c r="E51" s="59">
        <f t="shared" si="12"/>
        <v>1343.724703177804</v>
      </c>
      <c r="F51" s="59">
        <v>1.7976670884649399</v>
      </c>
      <c r="G51" s="86"/>
      <c r="H51" s="59">
        <v>567.34952295931396</v>
      </c>
      <c r="I51" s="59">
        <v>125.521617415118</v>
      </c>
      <c r="J51" s="59">
        <v>357.43659489505399</v>
      </c>
      <c r="K51" s="59">
        <v>156.345438086749</v>
      </c>
      <c r="L51" s="59">
        <v>764.82526781203899</v>
      </c>
      <c r="M51" s="59">
        <v>6.1359176949926999</v>
      </c>
      <c r="N51" s="59">
        <v>0.91982699029600201</v>
      </c>
      <c r="O51" s="59">
        <v>1339.2305354566417</v>
      </c>
      <c r="P51" s="86"/>
      <c r="Q51" s="59">
        <v>26.4423036702199</v>
      </c>
      <c r="R51" s="59">
        <v>397.42977157870098</v>
      </c>
      <c r="S51" s="59">
        <v>260.84866379201901</v>
      </c>
      <c r="T51" s="59">
        <f t="shared" si="13"/>
        <v>465.29459391736657</v>
      </c>
      <c r="U51" s="86"/>
      <c r="V51" s="59">
        <v>215.59350823333801</v>
      </c>
      <c r="W51" s="86"/>
      <c r="X51" s="34">
        <v>0.11343300000000001</v>
      </c>
      <c r="Y51" s="34">
        <v>2.02545E-10</v>
      </c>
      <c r="Z51" s="86"/>
      <c r="AA51" s="35">
        <v>0</v>
      </c>
      <c r="AB51" s="5">
        <v>0.13200000000000001</v>
      </c>
      <c r="AC51" s="99">
        <v>7.3971284944317692E-3</v>
      </c>
      <c r="AD51" s="99">
        <v>2.8524802622548013</v>
      </c>
      <c r="AE51" s="35">
        <v>1</v>
      </c>
      <c r="AF51" s="35">
        <v>0.2</v>
      </c>
      <c r="AG51" s="5">
        <v>59.5</v>
      </c>
      <c r="AH51" s="5">
        <v>500</v>
      </c>
      <c r="AI51" s="34">
        <v>9.9999999999999995E-7</v>
      </c>
      <c r="AJ51" s="5">
        <v>1.2999999999999999E-4</v>
      </c>
      <c r="AK51" s="5">
        <v>169</v>
      </c>
      <c r="AL51" s="5">
        <v>270</v>
      </c>
      <c r="AM51" s="5">
        <v>7.07</v>
      </c>
      <c r="AN51" s="5">
        <v>20</v>
      </c>
      <c r="AO51" s="5">
        <v>0.94499999999999995</v>
      </c>
      <c r="AP51" s="5">
        <v>281</v>
      </c>
      <c r="AQ51" s="5">
        <v>8.2299999999999995E-3</v>
      </c>
      <c r="AR51" s="5">
        <v>5.4900000000000001E-3</v>
      </c>
      <c r="AS51" s="5">
        <v>12.3</v>
      </c>
      <c r="AT51" s="5">
        <v>14</v>
      </c>
      <c r="AU51" s="5">
        <v>474</v>
      </c>
      <c r="AV51" s="5">
        <v>108</v>
      </c>
      <c r="AW51" s="5">
        <v>19.100000000000001</v>
      </c>
      <c r="AX51" s="86"/>
      <c r="AY51" s="59">
        <f t="shared" si="14"/>
        <v>16.568853498795576</v>
      </c>
      <c r="AZ51" s="99">
        <f t="shared" si="10"/>
        <v>0</v>
      </c>
      <c r="BA51" s="59">
        <f t="shared" si="19"/>
        <v>14.660681106860103</v>
      </c>
      <c r="BB51" s="86"/>
      <c r="BC51" s="59">
        <f t="shared" si="15"/>
        <v>1.1855489081335411E-5</v>
      </c>
      <c r="BD51" s="59">
        <f t="shared" si="16"/>
        <v>2.9582575228462955E-4</v>
      </c>
      <c r="BE51" s="59">
        <f t="shared" si="17"/>
        <v>33.554024805086698</v>
      </c>
      <c r="BF51" s="59">
        <f t="shared" si="18"/>
        <v>12.299909849809968</v>
      </c>
    </row>
    <row r="52" spans="1:58" s="38" customFormat="1" x14ac:dyDescent="0.15">
      <c r="A52" s="38" t="s">
        <v>6</v>
      </c>
      <c r="B52" s="38">
        <v>14</v>
      </c>
      <c r="C52" s="90" t="s">
        <v>665</v>
      </c>
      <c r="D52" s="77">
        <f t="shared" si="11"/>
        <v>1687.606061327135</v>
      </c>
      <c r="E52" s="77">
        <f t="shared" si="12"/>
        <v>1240.7390221459686</v>
      </c>
      <c r="F52" s="77">
        <v>2.66162769647782</v>
      </c>
      <c r="G52" s="87"/>
      <c r="H52" s="77">
        <v>538.03683589991203</v>
      </c>
      <c r="I52" s="77">
        <v>148.92118609711301</v>
      </c>
      <c r="J52" s="77">
        <v>266.81353663450301</v>
      </c>
      <c r="K52" s="77">
        <v>123.906468691234</v>
      </c>
      <c r="L52" s="77">
        <v>688.56237751996298</v>
      </c>
      <c r="M52" s="77">
        <v>4.76325493854499</v>
      </c>
      <c r="N52" s="77">
        <v>2.7224845463540701</v>
      </c>
      <c r="O52" s="77">
        <v>1234.0849529047741</v>
      </c>
      <c r="P52" s="87"/>
      <c r="Q52" s="77">
        <v>24.046739708804399</v>
      </c>
      <c r="R52" s="77">
        <v>377.26870641219898</v>
      </c>
      <c r="S52" s="77">
        <v>256.96174279634403</v>
      </c>
      <c r="T52" s="77">
        <f t="shared" si="13"/>
        <v>446.86703918116638</v>
      </c>
      <c r="U52" s="87"/>
      <c r="V52" s="77">
        <v>166.208987751065</v>
      </c>
      <c r="W52" s="87"/>
      <c r="X52" s="91">
        <v>9.381849999999999E-10</v>
      </c>
      <c r="Y52" s="91">
        <v>2.4103099999999999E-11</v>
      </c>
      <c r="Z52" s="87"/>
      <c r="AA52" s="40">
        <v>0</v>
      </c>
      <c r="AB52" s="38">
        <v>9.35E-2</v>
      </c>
      <c r="AC52" s="100">
        <v>5.1426226667433336E-3</v>
      </c>
      <c r="AD52" s="100">
        <v>-0.17448028011548763</v>
      </c>
      <c r="AE52" s="40">
        <v>1</v>
      </c>
      <c r="AF52" s="40">
        <v>0.2</v>
      </c>
      <c r="AG52" s="38">
        <v>242</v>
      </c>
      <c r="AH52" s="38">
        <v>97.9</v>
      </c>
      <c r="AI52" s="91">
        <v>9.9999999999999995E-7</v>
      </c>
      <c r="AJ52" s="91">
        <v>9.9999999999999995E-7</v>
      </c>
      <c r="AK52" s="38">
        <v>200</v>
      </c>
      <c r="AL52" s="38">
        <v>300</v>
      </c>
      <c r="AM52" s="38">
        <v>7.07</v>
      </c>
      <c r="AN52" s="38">
        <v>20</v>
      </c>
      <c r="AO52" s="38">
        <v>0.94499999999999995</v>
      </c>
      <c r="AP52" s="38">
        <v>281</v>
      </c>
      <c r="AQ52" s="38">
        <v>8.2299999999999995E-3</v>
      </c>
      <c r="AR52" s="38">
        <v>5.4900000000000001E-3</v>
      </c>
      <c r="AS52" s="38">
        <v>7.21</v>
      </c>
      <c r="AT52" s="38">
        <v>4.0999999999999996</v>
      </c>
      <c r="AU52" s="38">
        <v>890</v>
      </c>
      <c r="AV52" s="38">
        <v>60.5</v>
      </c>
      <c r="AW52" s="38">
        <v>20.5</v>
      </c>
      <c r="AX52" s="87"/>
      <c r="AY52" s="77">
        <f t="shared" si="14"/>
        <v>13.924130900080065</v>
      </c>
      <c r="AZ52" s="100">
        <f t="shared" si="10"/>
        <v>0</v>
      </c>
      <c r="BA52" s="77">
        <f t="shared" si="19"/>
        <v>13.477589522803287</v>
      </c>
      <c r="BB52" s="87"/>
      <c r="BC52" s="77">
        <f t="shared" si="15"/>
        <v>2.2802546267293677E-6</v>
      </c>
      <c r="BD52" s="77">
        <f t="shared" si="16"/>
        <v>8.5771789839234522E-7</v>
      </c>
      <c r="BE52" s="77">
        <f t="shared" si="17"/>
        <v>104.00545504930491</v>
      </c>
      <c r="BF52" s="77">
        <f t="shared" si="18"/>
        <v>16.249277016122882</v>
      </c>
    </row>
    <row r="53" spans="1:58" x14ac:dyDescent="0.15">
      <c r="A53" s="78" t="s">
        <v>7</v>
      </c>
      <c r="B53" s="5">
        <v>0</v>
      </c>
      <c r="C53" s="80" t="s">
        <v>666</v>
      </c>
      <c r="D53" s="59">
        <f t="shared" si="11"/>
        <v>391.58997202605269</v>
      </c>
      <c r="E53" s="59">
        <f t="shared" si="12"/>
        <v>140.51961908896186</v>
      </c>
      <c r="F53" s="59">
        <v>2.2814120777965399</v>
      </c>
      <c r="G53" s="86"/>
      <c r="H53" s="59">
        <v>1E-3</v>
      </c>
      <c r="I53" s="59">
        <v>38.179715380922403</v>
      </c>
      <c r="J53" s="59">
        <v>45.050235421199901</v>
      </c>
      <c r="K53" s="59">
        <v>9.2068942425587199</v>
      </c>
      <c r="L53" s="59">
        <v>130.61656042560344</v>
      </c>
      <c r="M53" s="59">
        <v>3.0673748919521202</v>
      </c>
      <c r="N53" s="59">
        <v>1.1311535769149601</v>
      </c>
      <c r="O53" s="59">
        <v>134.81608889447051</v>
      </c>
      <c r="P53" s="86"/>
      <c r="Q53" s="59">
        <v>22.512790329583499</v>
      </c>
      <c r="R53" s="59">
        <v>227.59425715137101</v>
      </c>
      <c r="S53" s="59">
        <v>115.24208675989</v>
      </c>
      <c r="T53" s="59">
        <f t="shared" si="13"/>
        <v>251.07035293709083</v>
      </c>
      <c r="U53" s="86"/>
      <c r="V53" s="59">
        <v>1440.0493992825168</v>
      </c>
      <c r="W53" s="86"/>
      <c r="X53" s="34">
        <v>2.07534E-14</v>
      </c>
      <c r="Y53" s="34">
        <v>1.8785300000000001E-9</v>
      </c>
      <c r="Z53" s="86"/>
      <c r="AA53" s="35">
        <v>0</v>
      </c>
      <c r="AB53" s="5">
        <v>3.14</v>
      </c>
      <c r="AC53" s="99">
        <v>9.5058836574855823E-2</v>
      </c>
      <c r="AD53" s="99">
        <v>1.25E-4</v>
      </c>
      <c r="AE53" s="35">
        <v>1</v>
      </c>
      <c r="AF53" s="35">
        <v>0.2</v>
      </c>
      <c r="AG53" s="5">
        <v>1.74</v>
      </c>
      <c r="AH53" s="5">
        <v>75.8</v>
      </c>
      <c r="AI53" s="34">
        <v>9.9999999999999995E-7</v>
      </c>
      <c r="AJ53" s="34">
        <v>9.9999999999999995E-7</v>
      </c>
      <c r="AK53" s="5">
        <v>94.7</v>
      </c>
      <c r="AL53" s="5">
        <v>249</v>
      </c>
      <c r="AM53" s="5">
        <v>3.59</v>
      </c>
      <c r="AN53" s="5">
        <v>20</v>
      </c>
      <c r="AO53" s="5">
        <v>0.871</v>
      </c>
      <c r="AP53" s="5">
        <v>176</v>
      </c>
      <c r="AQ53" s="5">
        <v>5.0000000000000001E-3</v>
      </c>
      <c r="AR53" s="5">
        <v>9.2599999999999991E-3</v>
      </c>
      <c r="AS53" s="5">
        <v>53.3</v>
      </c>
      <c r="AT53" s="5">
        <v>46.5</v>
      </c>
      <c r="AU53" s="34">
        <v>2320</v>
      </c>
      <c r="AV53" s="5">
        <v>548</v>
      </c>
      <c r="AW53" s="5">
        <v>124</v>
      </c>
      <c r="AX53" s="86"/>
      <c r="AY53" s="59">
        <f t="shared" si="14"/>
        <v>119.88430629609636</v>
      </c>
      <c r="AZ53" s="99">
        <f t="shared" si="10"/>
        <v>0</v>
      </c>
      <c r="BA53" s="59">
        <f t="shared" si="19"/>
        <v>118.91820697847847</v>
      </c>
      <c r="BB53" s="86"/>
      <c r="BC53" s="59">
        <f t="shared" si="15"/>
        <v>1.485364459781004E-5</v>
      </c>
      <c r="BD53" s="59">
        <f t="shared" si="16"/>
        <v>1.4872002659208266E-5</v>
      </c>
      <c r="BE53" s="59">
        <f t="shared" si="17"/>
        <v>271.98225162702101</v>
      </c>
      <c r="BF53" s="59">
        <f t="shared" si="18"/>
        <v>127.37721277325262</v>
      </c>
    </row>
    <row r="54" spans="1:58" x14ac:dyDescent="0.15">
      <c r="A54" s="5" t="s">
        <v>7</v>
      </c>
      <c r="B54" s="5">
        <v>1</v>
      </c>
      <c r="C54" s="80" t="s">
        <v>667</v>
      </c>
      <c r="D54" s="59">
        <f t="shared" si="11"/>
        <v>692.13556193398438</v>
      </c>
      <c r="E54" s="59">
        <f t="shared" si="12"/>
        <v>466.91406540414954</v>
      </c>
      <c r="F54" s="59">
        <v>2.4288254741181698</v>
      </c>
      <c r="G54" s="86"/>
      <c r="H54" s="59">
        <v>0.192266743284011</v>
      </c>
      <c r="I54" s="59">
        <v>89.444728854378099</v>
      </c>
      <c r="J54" s="59">
        <v>168.851836835661</v>
      </c>
      <c r="K54" s="59">
        <v>96.401517556478495</v>
      </c>
      <c r="L54" s="59">
        <v>444.1428121008957</v>
      </c>
      <c r="M54" s="59">
        <v>8.9871944305132292</v>
      </c>
      <c r="N54" s="59">
        <v>7.5197284441612204</v>
      </c>
      <c r="O54" s="59">
        <v>460.84200171885414</v>
      </c>
      <c r="P54" s="86"/>
      <c r="Q54" s="59">
        <v>26.5439299103822</v>
      </c>
      <c r="R54" s="59">
        <v>217.644583025109</v>
      </c>
      <c r="S54" s="59">
        <v>80.37176690407</v>
      </c>
      <c r="T54" s="59">
        <f t="shared" si="13"/>
        <v>225.22149652983484</v>
      </c>
      <c r="U54" s="86"/>
      <c r="V54" s="59">
        <v>714.68393928676801</v>
      </c>
      <c r="W54" s="86"/>
      <c r="X54" s="34">
        <v>66613100</v>
      </c>
      <c r="Y54" s="34">
        <v>4.63921E-12</v>
      </c>
      <c r="Z54" s="86"/>
      <c r="AA54" s="35">
        <v>0</v>
      </c>
      <c r="AB54" s="5">
        <v>46.4</v>
      </c>
      <c r="AC54" s="99">
        <v>6.1422248467345826E-3</v>
      </c>
      <c r="AD54" s="99">
        <v>7.9694476368337916E-3</v>
      </c>
      <c r="AE54" s="35">
        <v>1</v>
      </c>
      <c r="AF54" s="35">
        <v>0.2</v>
      </c>
      <c r="AG54" s="5">
        <v>0.32700000000000001</v>
      </c>
      <c r="AH54" s="5">
        <v>119</v>
      </c>
      <c r="AI54" s="34">
        <v>4.4900000000000002E-6</v>
      </c>
      <c r="AJ54" s="34">
        <v>5.9200000000000001E-6</v>
      </c>
      <c r="AK54" s="5">
        <v>97.9</v>
      </c>
      <c r="AL54" s="5">
        <v>74.599999999999994</v>
      </c>
      <c r="AM54" s="5">
        <v>3.59</v>
      </c>
      <c r="AN54" s="5">
        <v>20</v>
      </c>
      <c r="AO54" s="5">
        <v>0.871</v>
      </c>
      <c r="AP54" s="5">
        <v>176</v>
      </c>
      <c r="AQ54" s="5">
        <v>5.0000000000000001E-3</v>
      </c>
      <c r="AR54" s="5">
        <v>9.2599999999999991E-3</v>
      </c>
      <c r="AS54" s="5">
        <v>10.7</v>
      </c>
      <c r="AT54" s="5">
        <v>13.4</v>
      </c>
      <c r="AU54" s="5">
        <v>451</v>
      </c>
      <c r="AV54" s="5">
        <v>74.5</v>
      </c>
      <c r="AW54" s="5">
        <v>35.799999999999997</v>
      </c>
      <c r="AX54" s="86"/>
      <c r="AY54" s="59">
        <f t="shared" si="14"/>
        <v>4150.2354188431436</v>
      </c>
      <c r="AZ54" s="99">
        <f t="shared" si="10"/>
        <v>0</v>
      </c>
      <c r="BA54" s="59">
        <f t="shared" si="19"/>
        <v>35.58504072196768</v>
      </c>
      <c r="BB54" s="86"/>
      <c r="BC54" s="59">
        <f t="shared" si="15"/>
        <v>5.2911848029567711E-6</v>
      </c>
      <c r="BD54" s="59">
        <f t="shared" si="16"/>
        <v>8.781477418053849E-6</v>
      </c>
      <c r="BE54" s="59">
        <f t="shared" si="17"/>
        <v>30.037613165709327</v>
      </c>
      <c r="BF54" s="59">
        <f t="shared" si="18"/>
        <v>49.224753534293328</v>
      </c>
    </row>
    <row r="55" spans="1:58" x14ac:dyDescent="0.15">
      <c r="A55" s="5" t="s">
        <v>7</v>
      </c>
      <c r="B55" s="5">
        <v>3</v>
      </c>
      <c r="C55" s="80" t="s">
        <v>668</v>
      </c>
      <c r="D55" s="59">
        <f t="shared" si="11"/>
        <v>1082.6080323352369</v>
      </c>
      <c r="E55" s="59">
        <f t="shared" si="12"/>
        <v>842.53528526769492</v>
      </c>
      <c r="F55" s="59">
        <v>4.4541102289239101</v>
      </c>
      <c r="G55" s="86"/>
      <c r="H55" s="59">
        <v>0.21837584464092</v>
      </c>
      <c r="I55" s="59">
        <v>151.11592315864101</v>
      </c>
      <c r="J55" s="59">
        <v>327.88269305005798</v>
      </c>
      <c r="K55" s="59">
        <v>185.30679539811899</v>
      </c>
      <c r="L55" s="59">
        <v>815.42133476545905</v>
      </c>
      <c r="M55" s="59">
        <v>8.4838599414621108</v>
      </c>
      <c r="N55" s="59">
        <v>7.2764391438229996</v>
      </c>
      <c r="O55" s="59">
        <v>831.40000969538517</v>
      </c>
      <c r="P55" s="86"/>
      <c r="Q55" s="59">
        <v>17.0996816194574</v>
      </c>
      <c r="R55" s="59">
        <v>239.913785785242</v>
      </c>
      <c r="S55" s="59">
        <v>94.545812386884904</v>
      </c>
      <c r="T55" s="59">
        <f t="shared" si="13"/>
        <v>240.072747067542</v>
      </c>
      <c r="U55" s="86"/>
      <c r="V55" s="59">
        <v>402.58285931296399</v>
      </c>
      <c r="W55" s="86"/>
      <c r="X55" s="34">
        <v>5.4621700000000002E-15</v>
      </c>
      <c r="Y55" s="34">
        <v>6.67148E-11</v>
      </c>
      <c r="Z55" s="86"/>
      <c r="AA55" s="35">
        <v>0</v>
      </c>
      <c r="AB55" s="5">
        <v>0.222</v>
      </c>
      <c r="AC55" s="99">
        <v>4.2193432391786252E-2</v>
      </c>
      <c r="AD55" s="99">
        <v>5.4393961160227079E-4</v>
      </c>
      <c r="AE55" s="35">
        <v>1</v>
      </c>
      <c r="AF55" s="35">
        <v>0.2</v>
      </c>
      <c r="AG55" s="5">
        <v>323</v>
      </c>
      <c r="AH55" s="5">
        <v>84.1</v>
      </c>
      <c r="AI55" s="5">
        <v>73</v>
      </c>
      <c r="AJ55" s="5">
        <v>56.6</v>
      </c>
      <c r="AK55" s="5">
        <v>12.6</v>
      </c>
      <c r="AL55" s="5">
        <v>20.399999999999999</v>
      </c>
      <c r="AM55" s="5">
        <v>3.59</v>
      </c>
      <c r="AN55" s="5">
        <v>20</v>
      </c>
      <c r="AO55" s="5">
        <v>0.871</v>
      </c>
      <c r="AP55" s="5">
        <v>176</v>
      </c>
      <c r="AQ55" s="5">
        <v>5.0000000000000001E-3</v>
      </c>
      <c r="AR55" s="5">
        <v>9.2599999999999991E-3</v>
      </c>
      <c r="AS55" s="5">
        <v>12.8</v>
      </c>
      <c r="AT55" s="5">
        <v>12.7</v>
      </c>
      <c r="AU55" s="5">
        <v>398</v>
      </c>
      <c r="AV55" s="5">
        <v>61.7</v>
      </c>
      <c r="AW55" s="5">
        <v>42.3</v>
      </c>
      <c r="AX55" s="86"/>
      <c r="AY55" s="59">
        <f t="shared" si="14"/>
        <v>33.547734941218302</v>
      </c>
      <c r="AZ55" s="99">
        <f t="shared" si="10"/>
        <v>0</v>
      </c>
      <c r="BA55" s="59">
        <f t="shared" si="19"/>
        <v>33.883407006675327</v>
      </c>
      <c r="BB55" s="86"/>
      <c r="BC55" s="59">
        <f t="shared" si="15"/>
        <v>10.505887625965858</v>
      </c>
      <c r="BD55" s="59">
        <f t="shared" si="16"/>
        <v>11.015258760189594</v>
      </c>
      <c r="BE55" s="59">
        <f t="shared" si="17"/>
        <v>1.1557085525685769</v>
      </c>
      <c r="BF55" s="59">
        <f t="shared" si="18"/>
        <v>39.983311730445465</v>
      </c>
    </row>
    <row r="56" spans="1:58" x14ac:dyDescent="0.15">
      <c r="A56" s="5" t="s">
        <v>7</v>
      </c>
      <c r="B56" s="5">
        <v>7</v>
      </c>
      <c r="C56" s="80" t="s">
        <v>669</v>
      </c>
      <c r="D56" s="59">
        <f t="shared" si="11"/>
        <v>1195.9955320091663</v>
      </c>
      <c r="E56" s="59">
        <f t="shared" si="12"/>
        <v>944.59650422741527</v>
      </c>
      <c r="F56" s="59">
        <v>15.134471327169701</v>
      </c>
      <c r="G56" s="86"/>
      <c r="H56" s="59">
        <v>0.417032050617414</v>
      </c>
      <c r="I56" s="59">
        <v>131.46488889629501</v>
      </c>
      <c r="J56" s="59">
        <v>411.59630964422001</v>
      </c>
      <c r="K56" s="59">
        <v>219.11987420240499</v>
      </c>
      <c r="L56" s="59">
        <v>893.64596163921499</v>
      </c>
      <c r="M56" s="59">
        <v>7.2970931778992103</v>
      </c>
      <c r="N56" s="59">
        <v>5.40023904175938</v>
      </c>
      <c r="O56" s="59">
        <v>906.76032590949103</v>
      </c>
      <c r="P56" s="86"/>
      <c r="Q56" s="59">
        <v>24.289535824730901</v>
      </c>
      <c r="R56" s="59">
        <v>233.82588804953599</v>
      </c>
      <c r="S56" s="59">
        <v>106.83834988599401</v>
      </c>
      <c r="T56" s="59">
        <f t="shared" si="13"/>
        <v>251.39902778175087</v>
      </c>
      <c r="U56" s="86"/>
      <c r="V56" s="59">
        <v>268.82844350323001</v>
      </c>
      <c r="W56" s="86"/>
      <c r="X56" s="34">
        <v>8.2198800000000003E-11</v>
      </c>
      <c r="Y56" s="34">
        <v>7.2342500000000001E-11</v>
      </c>
      <c r="Z56" s="86"/>
      <c r="AA56" s="35">
        <v>0</v>
      </c>
      <c r="AB56" s="5">
        <v>0.16900000000000001</v>
      </c>
      <c r="AC56" s="99">
        <v>0.11125376144006031</v>
      </c>
      <c r="AD56" s="99">
        <v>2.0693354789218126E-3</v>
      </c>
      <c r="AE56" s="35">
        <v>1</v>
      </c>
      <c r="AF56" s="35">
        <v>0.2</v>
      </c>
      <c r="AG56" s="5">
        <v>341</v>
      </c>
      <c r="AH56" s="5">
        <v>2.16</v>
      </c>
      <c r="AI56" s="5">
        <v>5.76</v>
      </c>
      <c r="AJ56" s="5">
        <v>8.34</v>
      </c>
      <c r="AK56" s="5">
        <v>1.91</v>
      </c>
      <c r="AL56" s="5">
        <v>434</v>
      </c>
      <c r="AM56" s="5">
        <v>3.59</v>
      </c>
      <c r="AN56" s="5">
        <v>20</v>
      </c>
      <c r="AO56" s="5">
        <v>0.871</v>
      </c>
      <c r="AP56" s="5">
        <v>176</v>
      </c>
      <c r="AQ56" s="5">
        <v>5.0000000000000001E-3</v>
      </c>
      <c r="AR56" s="5">
        <v>9.2599999999999991E-3</v>
      </c>
      <c r="AS56" s="5">
        <v>13.1</v>
      </c>
      <c r="AT56" s="5">
        <v>9.3800000000000008</v>
      </c>
      <c r="AU56" s="5">
        <v>459</v>
      </c>
      <c r="AV56" s="5">
        <v>105</v>
      </c>
      <c r="AW56" s="5">
        <v>27.9</v>
      </c>
      <c r="AX56" s="86"/>
      <c r="AY56" s="59">
        <f t="shared" si="14"/>
        <v>22.21756622347386</v>
      </c>
      <c r="AZ56" s="99">
        <f t="shared" si="10"/>
        <v>0</v>
      </c>
      <c r="BA56" s="59">
        <f t="shared" si="19"/>
        <v>19.81635910263439</v>
      </c>
      <c r="BB56" s="86"/>
      <c r="BC56" s="59">
        <f t="shared" si="15"/>
        <v>6.1956429043579648</v>
      </c>
      <c r="BD56" s="59">
        <f t="shared" si="16"/>
        <v>4.9922324999397594</v>
      </c>
      <c r="BE56" s="59">
        <f t="shared" si="17"/>
        <v>0.70327098995071724</v>
      </c>
      <c r="BF56" s="59">
        <f t="shared" si="18"/>
        <v>26.849968303472966</v>
      </c>
    </row>
    <row r="57" spans="1:58" x14ac:dyDescent="0.15">
      <c r="A57" s="5" t="s">
        <v>7</v>
      </c>
      <c r="B57" s="5">
        <v>14</v>
      </c>
      <c r="C57" s="80" t="s">
        <v>670</v>
      </c>
      <c r="D57" s="59">
        <f t="shared" si="11"/>
        <v>893.87371679259411</v>
      </c>
      <c r="E57" s="59">
        <f t="shared" si="12"/>
        <v>441.01950542346958</v>
      </c>
      <c r="F57" s="59">
        <v>13.3305935856233</v>
      </c>
      <c r="G57" s="86"/>
      <c r="H57" s="59">
        <v>0.68617600477823204</v>
      </c>
      <c r="I57" s="59">
        <v>109.773532603809</v>
      </c>
      <c r="J57" s="59">
        <v>101.94817885555</v>
      </c>
      <c r="K57" s="59">
        <v>75.834226355408205</v>
      </c>
      <c r="L57" s="59">
        <v>397.32947041857619</v>
      </c>
      <c r="M57" s="59">
        <v>6.99002657027635</v>
      </c>
      <c r="N57" s="59">
        <v>2.6873484657805502</v>
      </c>
      <c r="O57" s="59">
        <v>407.69302145941134</v>
      </c>
      <c r="P57" s="86"/>
      <c r="Q57" s="59">
        <v>16.798116274408599</v>
      </c>
      <c r="R57" s="59">
        <v>397.64546972108599</v>
      </c>
      <c r="S57" s="59">
        <v>256.43867292098798</v>
      </c>
      <c r="T57" s="59">
        <f t="shared" si="13"/>
        <v>452.85421136912453</v>
      </c>
      <c r="U57" s="86"/>
      <c r="V57" s="59">
        <v>223.974243923692</v>
      </c>
      <c r="W57" s="86"/>
      <c r="X57" s="34">
        <v>4.8952800000000001E-9</v>
      </c>
      <c r="Y57" s="34">
        <v>1.5056600000000001E-5</v>
      </c>
      <c r="Z57" s="86"/>
      <c r="AA57" s="35">
        <v>0</v>
      </c>
      <c r="AB57" s="5">
        <v>0.17</v>
      </c>
      <c r="AC57" s="99">
        <v>-1.0737367509204768E-2</v>
      </c>
      <c r="AD57" s="99">
        <v>1.6020473461953455E-3</v>
      </c>
      <c r="AE57" s="35">
        <v>1</v>
      </c>
      <c r="AF57" s="35">
        <v>0.2</v>
      </c>
      <c r="AG57" s="5">
        <v>356</v>
      </c>
      <c r="AH57" s="5">
        <v>2.91</v>
      </c>
      <c r="AI57" s="34">
        <v>9.9999999999999995E-7</v>
      </c>
      <c r="AJ57" s="34">
        <v>9.9999999999999995E-7</v>
      </c>
      <c r="AK57" s="34">
        <v>9.9999999999999995E-7</v>
      </c>
      <c r="AL57" s="5">
        <v>12.2</v>
      </c>
      <c r="AM57" s="5">
        <v>3.59</v>
      </c>
      <c r="AN57" s="5">
        <v>20</v>
      </c>
      <c r="AO57" s="5">
        <v>0.871</v>
      </c>
      <c r="AP57" s="5">
        <v>176</v>
      </c>
      <c r="AQ57" s="5">
        <v>5.0000000000000001E-3</v>
      </c>
      <c r="AR57" s="5">
        <v>9.2599999999999991E-3</v>
      </c>
      <c r="AS57" s="5">
        <v>19.899999999999999</v>
      </c>
      <c r="AT57" s="5">
        <v>10.1</v>
      </c>
      <c r="AU57" s="5">
        <v>452</v>
      </c>
      <c r="AV57" s="5">
        <v>125</v>
      </c>
      <c r="AW57" s="5">
        <v>27.6</v>
      </c>
      <c r="AX57" s="86"/>
      <c r="AY57" s="59">
        <f t="shared" si="14"/>
        <v>18.661500542647531</v>
      </c>
      <c r="AZ57" s="99">
        <f t="shared" si="10"/>
        <v>0</v>
      </c>
      <c r="BA57" s="59">
        <f t="shared" si="19"/>
        <v>14.63456527762993</v>
      </c>
      <c r="BB57" s="86"/>
      <c r="BC57" s="59">
        <f t="shared" si="15"/>
        <v>5.8596752755800992E-6</v>
      </c>
      <c r="BD57" s="59">
        <f t="shared" si="16"/>
        <v>1.4326754735764302E-6</v>
      </c>
      <c r="BE57" s="59">
        <f t="shared" si="17"/>
        <v>3.5273469082070523E-7</v>
      </c>
      <c r="BF57" s="59">
        <f t="shared" si="18"/>
        <v>22.543684537030273</v>
      </c>
    </row>
    <row r="58" spans="1:58" x14ac:dyDescent="0.15">
      <c r="AJ58" s="34"/>
    </row>
  </sheetData>
  <mergeCells count="2">
    <mergeCell ref="AA2:AW2"/>
    <mergeCell ref="AG31:AW3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g K A A B Q S w M E F A A C A A g A o k Z y V G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o k Z y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J G c l R K G T 1 9 / w Y A A M Z 6 A A A T A B w A R m 9 y b X V s Y X M v U 2 V j d G l v b j E u b S C i G A A o o B Q A A A A A A A A A A A A A A A A A A A A A A A A A A A D t X V 1 r G 1 c U f K 7 B / 0 E o L z a o I v J n P 9 C D 9 6 O N X 0 q L V P o Q F 7 G R 1 5 a o t C t 2 V 8 H B 5 L 9 3 7 X O u b H F m V J K 2 G M z J S 9 M Z e + + d 2 a t B Z 3 c g d T 5 t 5 m X R G c l / B z / u 7 + 3 v 1 b O s y q 8 7 1 1 m T d Y a d R d 7 s 7 3 X a P 6 N y X U 3 z F o n r j / 2 k n K 6 X e d E c / D R f 5 P 2 4 L J r 2 f + q D b v z D 1 e 9 1 X t V X 1 f r k / G b + 8 e q P s v r r a j I a X 4 w v R + P L e H T 1 c N l + c 9 d 0 D 3 v v k 3 w x X 8 6 b v B p 2 v + n 2 O n G 5 W C + L e n j a 6 6 T F t L y e F 7 f D w d H p o N f 5 b V 0 2 + a j 5 t M i H T 3 / t / 1 I W + Z + H P d n e m + 6 v V b l s u e v O u z y 7 b v f Q b f c 6 z j 6 0 P 6 i M 4 g e i p N d 5 r / j F Y j G a Z o u s q o d N t X 5 + y X i W F b f t F c e f V v n T 5 c Z V V t Q 3 Z b W U D T + Q 9 Q F Y v 3 d / 3 6 2 z 5 W q R t + I u i + b s p P / w s 5 9 7 n f t u U U 6 y o p m V L d O 0 W K f J 7 5 p H A q P t j + d 3 q y O D b w G f D / f 3 5 g X c + / M b + 6 b 7 e G s P j g 6 7 L 3 N / j 8 / P X 9 E d v m 0 m r Y e t y E l R 2 f v 8 I V s e T y 4 m A 3 P n l L C 3 V I l j R p w w 4 p Q R Z 4 w 4 Z 8 R 3 j P i e E Y O 3 l C H a I 2 Z K x E y J m C k R M y V i p k T M l I i Z E j F T I m Z K R E 2 J q C k x M y V m p s T M l J i Z E j N T Y m Z K z E y J m S k x M y W m p s S 7 T C H i E 2 Z X w u x K m F 0 J s y t h d i X M r o T Z l T C 7 E m Z X Q u 1 K m f S U S U + Z 9 J R J T 5 n 0 l E l P m f S U S U + Z 9 B R J n 8 5 q m K a C W + G C W 9 2 C W 9 m C W 9 W C W 9 G C W 8 2 C W 8 m C W 8 W q i w r G i l G E C o 6 d Q A E q O H Y C x a f g 2 A k U n o J j J 1 D a C Y 7 3 j 7 J O c L x / l H S C 4 / 2 j n B O c 7 R / f S R h y S j D F I O I e C J R w g r O f x x a h e B M c W 4 T C T X B s E Y o 2 w b F F M N g e C J R r g m P B K N U E x 4 J R p g m O B a N E E x w L R n m m u q z g 9 u v l t 2 9 h o A X G i g 6 M l R 0 Y K z w w V n p g r P j A W P m B s Q Y E x l q w U b r D B O Y C i r n A M H 9 Q 1 A W G + Y P i L j D M H x R 5 g W H + o G + M w q B A D A x T i k I x M E w p C s b A M K U o H A P D l K K A 3 C h l J w G G 5 I b i N g y Y D y h D A 8 M u h 3 I 0 M M x V l K W B Y a 6 i P A 0 M c x V l 6 k Y p c z X h r i b c V Z T G g e G / w 6 x D m R w Y Z h 3 K 5 c A w 6 1 A 2 B 4 Z Z t y O f U 2 T d z f E M B r f g 1 h v B r T O C W 1 8 E t 6 4 I b j 0 R 3 D o i u P V D c O u G 6 r J e K I E V o 4 g W H D u B 4 l l w 7 A S K Z s G x E y i W B c d O o O A V H O 8 f h a 7 g e P 8 o c A X H + 0 d h K z j b P 7 6 T K P o E x 7 p Q 7 A m O d a H I E x z r Q n E n O N a F o k 5 1 4 R O K A k t w L B i F l e B Y M A o q w b F g F F K C Y 8 E o o F S X F b y 6 X Q 5 g C C l h J S t h N S t h R S t h V S t h Z S t h d S t h h S t h l Q e B X D r R j v J I C W I K S i Q l i C k o k 5 Q g p q B U U o K Y g n J J C a I D J Z M S R A f K J i W I D p R O S l A d 5 O b C 7 4 G B I d p R q C l B T E G x p g Q x B Q W b E s Q U F G 1 K E F N Q u A W B x B Q U b 0 o Q 6 S j g l C D S U c Q p Q a S j k F O C S E c x F w T u m B D 5 N E y / / L c U n 4 c H f O C j 2 4 A P 7 z c U n 0 f p D i O + w 4 j v M O a / F f P f S n Z O S X y w o R d M d 8 4 O f B C g a 6 V o r f A q i b 4 t A y s F h r 4 v Y + v A u x g Y + g a K r Q N v Y X i t Q V / d s K v B W x v e F N B 3 I T t e n 9 C 3 I W w H 8 C y E B / b 0 l Q T b A T w j g a F v J c A O 9 D k 5 e w M A V l G C v Q M g a 6 B n N / o o H j / P h H G h B H t K T 3 Y L D 5 k S 7 E E 3 u R Q 8 Y U q w B 8 J E B z x e S r B n 0 W R x e L b 0 4 S l 7 K k w W h w d L C f Z g G C y u Q y 8 b 5 8 E a S r C B n q y B j p X O 1 X j O g c d K C T Z y k 9 3 C Y 6 U E m 1 r J r u B 3 N i X Y I E 1 2 B U + o E m z m J I v D E 6 o E G 3 f J 4 v C E 6 n z G B k + y O D y h S r D Z E y w e B i E 6 6 4 F V A k O n P b Y O O q Z h 3 i L f W O F B D Q y d x d i m 4 V k N D B 1 j 2 D r w 8 A W G T k t s H X j + A k M H E 7 Y D e A Q D Q 7 + g s x 3 A U x g Y O i C w H c C D u A V 8 Y R X t 2 K t o X k X D h F f R A O F V N E B 4 F Q 0 R X k W z h F f R N r h X 0 b y K Z g i v o n k V z T J e R f M q m l f R v I q 2 z X g V z a t o E P c q m l f R n u N e R d v g X k V 7 I r y K B g i v o h n C q 2 i A 8 C q a J b y K 5 l U 0 Q H k V z a t o X k X z K p o h v I q 2 T X g V D R B e R T O E V 9 G 8 i v Y K q 2 g n X k X z K h o m v I o G C K + i A c K r a I j w K p o l v I q 2 w b 2 K 5 l U 0 Q 3 g V z a t o l v E q m l f R v I r m V b R t x q t o X k W D u F f R v I r 2 H P c q 2 g b 3 K t o T 4 V U 0 Q H g V z R B e R Q O E V 9 E s 4 V U 0 r 6 I B y q t o X k X z K p p X 0 Q z h V b R t w q t o g P A q m i G 8 i u Z V t F d Y R T t 9 q S q a / w O s B v 0 v / w H W x 9 O y + h 9 u r V z 4 n 3 q G X 3 d z v + B O 6 O 2 9 f x x e W h Q O h i 0 O R 6 Q W P / 4 3 H 5 q z l / r Q n L 2 i D 8 3 P V b l e 9 Q f 2 U z O 9 m b B P Q k s x n H 7 W h K u b r J r O v v 6 j 9 T d Q S w E C L Q A U A A I A C A C i R n J U b i C 6 q a c A A A D 5 A A A A E g A A A A A A A A A A A A A A A A A A A A A A Q 2 9 u Z m l n L 1 B h Y 2 t h Z 2 U u e G 1 s U E s B A i 0 A F A A C A A g A o k Z y V A / K 6 a u k A A A A 6 Q A A A B M A A A A A A A A A A A A A A A A A 8 w A A A F t D b 2 5 0 Z W 5 0 X 1 R 5 c G V z X S 5 4 b W x Q S w E C L Q A U A A I A C A C i R n J U S h k 9 f f 8 G A A D G e g A A E w A A A A A A A A A A A A A A A A D k A Q A A R m 9 y b X V s Y X M v U 2 V j d G l v b j E u b V B L B Q Y A A A A A A w A D A M I A A A A w C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3 m Q I A A A A A A F W Z A g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k Y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3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w M V Q x M D o z M D o z M C 4 y N T E 1 M D c 5 W i I g L z 4 8 R W 5 0 c n k g V H l w Z T 0 i R m l s b E N v b H V t b l R 5 c G V z I i B W Y W x 1 Z T 0 i c 0 F 3 W U d C Z 1 k 9 I i A v P j x F b n R y e S B U e X B l P S J G a W x s Q 2 9 s d W 1 u T m F t Z X M i I F Z h b H V l P S J z W y Z x d W 9 0 O 3 N h b X B s Z S Z x d W 9 0 O y w m c X V v d D t u b 1 9 h b n R o b y Z x d W 9 0 O y w m c X V v d D t h b n R o b y Z x d W 9 0 O y w m c X V v d D t u b 1 9 l e H A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L 0 N o Y W 5 n Z W Q g V H l w Z S 5 7 c 2 F t c G x l L D B 9 J n F 1 b 3 Q 7 L C Z x d W 9 0 O 1 N l Y 3 R p b 2 4 x L 2 R h d G E v Q 2 h h b m d l Z C B U e X B l L n t u b 1 9 h b n R o b y w x f S Z x d W 9 0 O y w m c X V v d D t T Z W N 0 a W 9 u M S 9 k Y X R h L 0 N o Y W 5 n Z W Q g V H l w Z S 5 7 Y W 5 0 a G 8 s M n 0 m c X V v d D s s J n F 1 b 3 Q 7 U 2 V j d G l v b j E v Z G F 0 Y S 9 D a G F u Z 2 V k I F R 5 c G U u e 2 5 v X 2 V 4 c D I s M 3 0 m c X V v d D s s J n F 1 b 3 Q 7 U 2 V j d G l v b j E v Z G F 0 Y S 9 D a G F u Z 2 V k I F R 5 c G U u e y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k Y X R h L 0 N o Y W 5 n Z W Q g V H l w Z S 5 7 c 2 F t c G x l L D B 9 J n F 1 b 3 Q 7 L C Z x d W 9 0 O 1 N l Y 3 R p b 2 4 x L 2 R h d G E v Q 2 h h b m d l Z C B U e X B l L n t u b 1 9 h b n R o b y w x f S Z x d W 9 0 O y w m c X V v d D t T Z W N 0 a W 9 u M S 9 k Y X R h L 0 N o Y W 5 n Z W Q g V H l w Z S 5 7 Y W 5 0 a G 8 s M n 0 m c X V v d D s s J n F 1 b 3 Q 7 U 2 V j d G l v b j E v Z G F 0 Y S 9 D a G F u Z 2 V k I F R 5 c G U u e 2 5 v X 2 V 4 c D I s M 3 0 m c X V v d D s s J n F 1 b 3 Q 7 U 2 V j d G l v b j E v Z G F 0 Y S 9 D a G F u Z 2 V k I F R 5 c G U u e y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y L T A x V D E w O j Q z O j E y L j c 5 M T I 1 M T V a I i A v P j x F b n R y e S B U e X B l P S J G a W x s Q 2 9 s d W 1 u V H l w Z X M i I F Z h b H V l P S J z Q X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2 d 0 X 2 x l d H R l c l 9 u c i Z x d W 9 0 O y w m c X V v d D t i Y W 0 z X 0 F f M S Z x d W 9 0 O y w m c X V v d D t i Y W 0 z X 0 F f M i Z x d W 9 0 O y w m c X V v d D t i Y W 0 z X 0 F f M y Z x d W 9 0 O y w m c X V v d D t i Y W 0 z X 0 F f N C Z x d W 9 0 O y w m c X V v d D t i Y W 0 z X 0 F f N S Z x d W 9 0 O y w m c X V v d D t i Y W 0 z X 0 F f N i Z x d W 9 0 O y w m c X V v d D t i Y W 0 z X 0 F f N y Z x d W 9 0 O y w m c X V v d D t i Y W 0 z X 0 F f O C Z x d W 9 0 O y w m c X V v d D t i Y W 0 z X 0 F f O S Z x d W 9 0 O y w m c X V v d D t i Y W 0 z X 0 F f M T A m c X V v d D s s J n F 1 b 3 Q 7 Y m F t M 1 9 B X z E x J n F 1 b 3 Q 7 L C Z x d W 9 0 O 2 J h b T N f Q l 8 x J n F 1 b 3 Q 7 L C Z x d W 9 0 O 2 J h b T N f Q l 8 y J n F 1 b 3 Q 7 L C Z x d W 9 0 O 2 J h b T N f Q l 8 z J n F 1 b 3 Q 7 L C Z x d W 9 0 O 2 J h b T N f Q l 8 0 J n F 1 b 3 Q 7 L C Z x d W 9 0 O 2 J h b T N f Q l 8 1 J n F 1 b 3 Q 7 L C Z x d W 9 0 O 2 J h b T N f Q l 8 2 J n F 1 b 3 Q 7 L C Z x d W 9 0 O 2 J h b T N f Q l 8 3 J n F 1 b 3 Q 7 L C Z x d W 9 0 O 2 J h b T N f Q l 8 4 J n F 1 b 3 Q 7 L C Z x d W 9 0 O 2 J h b T N f Q l 8 5 J n F 1 b 3 Q 7 L C Z x d W 9 0 O 2 J h b T N f Q l 8 x M C Z x d W 9 0 O y w m c X V v d D t i Y W 0 z X 0 J f M T E m c X V v d D s s J n F 1 b 3 Q 7 Y m F t M 1 9 D X z E m c X V v d D s s J n F 1 b 3 Q 7 Y m F t M 1 9 D X z I m c X V v d D s s J n F 1 b 3 Q 7 Y m F t M 1 9 D X z M m c X V v d D s s J n F 1 b 3 Q 7 Y m F t M 1 9 D X z Q m c X V v d D s s J n F 1 b 3 Q 7 Y m F t M 1 9 D X z U m c X V v d D s s J n F 1 b 3 Q 7 Y m F t M 1 9 D X z Y m c X V v d D s s J n F 1 b 3 Q 7 Y m F t M 1 9 D X z c m c X V v d D s s J n F 1 b 3 Q 7 Y m F t M 1 9 D X z g m c X V v d D s s J n F 1 b 3 Q 7 Y m F t M 1 9 D X z k m c X V v d D s s J n F 1 b 3 Q 7 Y m F t M 1 9 D X z E w J n F 1 b 3 Q 7 L C Z x d W 9 0 O 2 J h b T N f Q 1 8 x M S Z x d W 9 0 O y w m c X V v d D t i Y W 0 z X 0 N f M T I m c X V v d D s s J n F 1 b 3 Q 7 Y m F t M 1 9 E X z E m c X V v d D s s J n F 1 b 3 Q 7 Y m F t M 1 9 E X z I m c X V v d D s s J n F 1 b 3 Q 7 Y m F t M 1 9 E X z M m c X V v d D s s J n F 1 b 3 Q 7 Y m F t M 1 9 E X z Q m c X V v d D s s J n F 1 b 3 Q 7 Y m F t M 1 9 E X z U m c X V v d D s s J n F 1 b 3 Q 7 Y m F t M 1 9 E X z Y m c X V v d D s s J n F 1 b 3 Q 7 Y m F t M 1 9 E X z c m c X V v d D s s J n F 1 b 3 Q 7 Y m F t M 1 9 E X z g m c X V v d D s s J n F 1 b 3 Q 7 Y m F t M 1 9 E X z k m c X V v d D s s J n F 1 b 3 Q 7 Y m F t M 1 9 E X z E w J n F 1 b 3 Q 7 L C Z x d W 9 0 O 2 J h b T N f R V 8 x J n F 1 b 3 Q 7 L C Z x d W 9 0 O 2 J h b T N f R V 8 y J n F 1 b 3 Q 7 L C Z x d W 9 0 O 2 J h b T N f R V 8 z J n F 1 b 3 Q 7 L C Z x d W 9 0 O 2 J h b T N f R V 8 0 J n F 1 b 3 Q 7 L C Z x d W 9 0 O 2 J h b T N f R V 8 1 J n F 1 b 3 Q 7 L C Z x d W 9 0 O 2 J h b T N f R V 8 2 J n F 1 b 3 Q 7 L C Z x d W 9 0 O 2 J h b T N f R V 8 3 J n F 1 b 3 Q 7 L C Z x d W 9 0 O 2 J h b T N f R V 8 4 J n F 1 b 3 Q 7 L C Z x d W 9 0 O 2 J h b T N f R V 8 5 J n F 1 b 3 Q 7 L C Z x d W 9 0 O 2 J h b T N f R V 8 x M C Z x d W 9 0 O y w m c X V v d D t j a H N f Q V 8 x J n F 1 b 3 Q 7 L C Z x d W 9 0 O 2 N o c 1 9 B X z I m c X V v d D s s J n F 1 b 3 Q 7 Y 2 h z X 0 F f M y Z x d W 9 0 O y w m c X V v d D t j a H N f Q V 8 0 J n F 1 b 3 Q 7 L C Z x d W 9 0 O 2 N o c 1 9 B X z U m c X V v d D s s J n F 1 b 3 Q 7 Y 2 h z X 0 F f N i Z x d W 9 0 O y w m c X V v d D t j a H N f Q V 8 3 J n F 1 b 3 Q 7 L C Z x d W 9 0 O 2 N o c 1 9 B X z g m c X V v d D s s J n F 1 b 3 Q 7 Y 2 h z X 0 F f O S Z x d W 9 0 O y w m c X V v d D t j a H N f Q V 8 x M C Z x d W 9 0 O y w m c X V v d D t j a H N f Q V 8 x M S Z x d W 9 0 O y w m c X V v d D t j a H N f Q l 8 x J n F 1 b 3 Q 7 L C Z x d W 9 0 O 2 N o c 1 9 C X z I m c X V v d D s s J n F 1 b 3 Q 7 Y 2 h z X 0 J f M y Z x d W 9 0 O y w m c X V v d D t j a H N f Q l 8 0 J n F 1 b 3 Q 7 L C Z x d W 9 0 O 2 N o c 1 9 C X z U m c X V v d D s s J n F 1 b 3 Q 7 Y 2 h z X 0 J f N i Z x d W 9 0 O y w m c X V v d D t j a H N f Q l 8 3 J n F 1 b 3 Q 7 L C Z x d W 9 0 O 2 N o c 1 9 C X z g m c X V v d D s s J n F 1 b 3 Q 7 Y 2 h z X 0 N f M S Z x d W 9 0 O y w m c X V v d D t j a H N f Q 1 8 y J n F 1 b 3 Q 7 L C Z x d W 9 0 O 2 N o c 1 9 D X z M m c X V v d D s s J n F 1 b 3 Q 7 Y 2 h z X 0 N f N C Z x d W 9 0 O y w m c X V v d D t j a H N f Q 1 8 1 J n F 1 b 3 Q 7 L C Z x d W 9 0 O 2 N o c 1 9 D X z Y m c X V v d D s s J n F 1 b 3 Q 7 Y 2 h z X 0 N f N y Z x d W 9 0 O y w m c X V v d D t j a H N f Q 1 8 4 J n F 1 b 3 Q 7 L C Z x d W 9 0 O 2 N o c 1 9 D X z k m c X V v d D s s J n F 1 b 3 Q 7 Y 2 h z X 0 N f M T A m c X V v d D s s J n F 1 b 3 Q 7 Y 2 h z X 0 N f M T E m c X V v d D s s J n F 1 b 3 Q 7 Y 2 h z X 0 N f M T I m c X V v d D s s J n F 1 b 3 Q 7 Y 2 h z X 0 R f M S Z x d W 9 0 O y w m c X V v d D t j a H N f R F 8 y J n F 1 b 3 Q 7 L C Z x d W 9 0 O 2 N o c 1 9 E X z M m c X V v d D s s J n F 1 b 3 Q 7 Y 2 h z X 0 R f N C Z x d W 9 0 O y w m c X V v d D t j a H N f R F 8 1 J n F 1 b 3 Q 7 L C Z x d W 9 0 O 2 N o c 1 9 E X z Y m c X V v d D s s J n F 1 b 3 Q 7 Y 2 h z X 0 R f N y Z x d W 9 0 O y w m c X V v d D t j a H N f R F 8 4 J n F 1 b 3 Q 7 L C Z x d W 9 0 O 2 N o c 1 9 E X z k m c X V v d D s s J n F 1 b 3 Q 7 Y 2 h z X 0 R f M T A m c X V v d D s s J n F 1 b 3 Q 7 Y 2 h z X 0 V f M S Z x d W 9 0 O y w m c X V v d D t j a H N f R V 8 y J n F 1 b 3 Q 7 L C Z x d W 9 0 O 2 N o c 1 9 F X z M m c X V v d D s s J n F 1 b 3 Q 7 Y 2 h z X 0 V f N C Z x d W 9 0 O y w m c X V v d D t j a H N f R V 8 1 J n F 1 b 3 Q 7 L C Z x d W 9 0 O 2 N o c 1 9 F X z Y m c X V v d D s s J n F 1 b 3 Q 7 Y 2 h z X 0 V f N y Z x d W 9 0 O y w m c X V v d D t j a H N f R V 8 4 J n F 1 b 3 Q 7 L C Z x d W 9 0 O 2 N o c 1 9 F X z k m c X V v d D s s J n F 1 b 3 Q 7 Y 2 h z X 0 V f M T A m c X V v d D s s J n F 1 b 3 Q 7 Q 2 9 s L T B f Q V 8 x J n F 1 b 3 Q 7 L C Z x d W 9 0 O 0 N v b C 0 w X 0 F f M i Z x d W 9 0 O y w m c X V v d D t D b 2 w t M F 9 B X z M m c X V v d D s s J n F 1 b 3 Q 7 Q 2 9 s L T B f Q V 8 0 J n F 1 b 3 Q 7 L C Z x d W 9 0 O 0 N v b C 0 w X 0 F f N S Z x d W 9 0 O y w m c X V v d D t D b 2 w t M F 9 B X z Y m c X V v d D s s J n F 1 b 3 Q 7 Q 2 9 s L T B f Q V 8 3 J n F 1 b 3 Q 7 L C Z x d W 9 0 O 0 N v b C 0 w X 0 F f O C Z x d W 9 0 O y w m c X V v d D t D b 2 w t M F 9 B X z k m c X V v d D s s J n F 1 b 3 Q 7 Q 2 9 s L T B f Q V 8 x M C Z x d W 9 0 O y w m c X V v d D t D b 2 w t M F 9 B X z E x J n F 1 b 3 Q 7 L C Z x d W 9 0 O 0 N v b C 0 w X 0 J f M S Z x d W 9 0 O y w m c X V v d D t D b 2 w t M F 9 C X z I m c X V v d D s s J n F 1 b 3 Q 7 Q 2 9 s L T B f Q l 8 z J n F 1 b 3 Q 7 L C Z x d W 9 0 O 0 N v b C 0 w X 0 J f N C Z x d W 9 0 O y w m c X V v d D t D b 2 w t M F 9 C X z U m c X V v d D s s J n F 1 b 3 Q 7 Q 2 9 s L T B f Q l 8 2 J n F 1 b 3 Q 7 L C Z x d W 9 0 O 0 N v b C 0 w X 0 J f N y Z x d W 9 0 O y w m c X V v d D t D b 2 w t M F 9 C X z g m c X V v d D s s J n F 1 b 3 Q 7 Q 2 9 s L T B f Q l 8 5 J n F 1 b 3 Q 7 L C Z x d W 9 0 O 0 N v b C 0 w X 0 N f M S Z x d W 9 0 O y w m c X V v d D t D b 2 w t M F 9 D X z I m c X V v d D s s J n F 1 b 3 Q 7 Q 2 9 s L T B f Q 1 8 z J n F 1 b 3 Q 7 L C Z x d W 9 0 O 0 N v b C 0 w X 0 N f N C Z x d W 9 0 O y w m c X V v d D t D b 2 w t M F 9 D X z U m c X V v d D s s J n F 1 b 3 Q 7 Q 2 9 s L T B f Q 1 8 2 J n F 1 b 3 Q 7 L C Z x d W 9 0 O 0 N v b C 0 w X 0 N f N y Z x d W 9 0 O y w m c X V v d D t D b 2 w t M F 9 D X z g m c X V v d D s s J n F 1 b 3 Q 7 Q 2 9 s L T B f Q 1 8 5 J n F 1 b 3 Q 7 L C Z x d W 9 0 O 0 N v b C 0 w X 0 N f M T A m c X V v d D s s J n F 1 b 3 Q 7 Q 2 9 s L T B f Q 1 8 x M S Z x d W 9 0 O y w m c X V v d D t D b 2 w t M F 9 D X z E y J n F 1 b 3 Q 7 L C Z x d W 9 0 O 0 N v b C 0 w X 0 N f M T M m c X V v d D s s J n F 1 b 3 Q 7 Q 2 9 s L T B f R F 8 x J n F 1 b 3 Q 7 L C Z x d W 9 0 O 0 N v b C 0 w X 0 R f M i Z x d W 9 0 O y w m c X V v d D t D b 2 w t M F 9 E X z M m c X V v d D s s J n F 1 b 3 Q 7 Q 2 9 s L T B f R F 8 0 J n F 1 b 3 Q 7 L C Z x d W 9 0 O 0 N v b C 0 w X 0 R f N S Z x d W 9 0 O y w m c X V v d D t D b 2 w t M F 9 E X z Y m c X V v d D s s J n F 1 b 3 Q 7 Q 2 9 s L T B f R F 8 3 J n F 1 b 3 Q 7 L C Z x d W 9 0 O 0 N v b C 0 w X 0 R f O C Z x d W 9 0 O y w m c X V v d D t D b 2 w t M F 9 E X z k m c X V v d D s s J n F 1 b 3 Q 7 Q 2 9 s L T B f R F 8 x M C Z x d W 9 0 O y w m c X V v d D t D b 2 w t M F 9 E X z E x J n F 1 b 3 Q 7 L C Z x d W 9 0 O 0 N v b C 0 w X 0 R f M T I m c X V v d D s s J n F 1 b 3 Q 7 Q 2 9 s L T B f R V 8 x J n F 1 b 3 Q 7 L C Z x d W 9 0 O 0 N v b C 0 w X 0 V f M i Z x d W 9 0 O y w m c X V v d D t D b 2 w t M F 9 F X z M m c X V v d D s s J n F 1 b 3 Q 7 Q 2 9 s L T B f R V 8 0 J n F 1 b 3 Q 7 L C Z x d W 9 0 O 0 N v b C 0 w X 0 V f N S Z x d W 9 0 O y w m c X V v d D t D b 2 w t M F 9 F X z Y m c X V v d D s s J n F 1 b 3 Q 7 Q 2 9 s L T B f R V 8 3 J n F 1 b 3 Q 7 L C Z x d W 9 0 O 0 N v b C 0 w X 0 V f O C Z x d W 9 0 O y w m c X V v d D t D b 2 w t M F 9 F X z k m c X V v d D s s J n F 1 b 3 Q 7 Q 2 9 s L T B f R V 8 x M C Z x d W 9 0 O y w m c X V v d D t D b 2 w t M F 9 F X z E x J n F 1 b 3 Q 7 L C Z x d W 9 0 O 2 Y z a F 9 B X z E m c X V v d D s s J n F 1 b 3 Q 7 Z j N o X 0 F f M i Z x d W 9 0 O y w m c X V v d D t m M 2 h f Q V 8 z J n F 1 b 3 Q 7 L C Z x d W 9 0 O 2 Y z a F 9 B X z Q m c X V v d D s s J n F 1 b 3 Q 7 Z j N o X 0 F f N S Z x d W 9 0 O y w m c X V v d D t m M 2 h f Q V 8 2 J n F 1 b 3 Q 7 L C Z x d W 9 0 O 2 Y z a F 9 B X z c m c X V v d D s s J n F 1 b 3 Q 7 Z j N o X 0 F f O C Z x d W 9 0 O y w m c X V v d D t m M 2 h f Q V 8 5 J n F 1 b 3 Q 7 L C Z x d W 9 0 O 2 Y z a F 9 B X z E w J n F 1 b 3 Q 7 L C Z x d W 9 0 O 2 Y z a F 9 B X z E x J n F 1 b 3 Q 7 L C Z x d W 9 0 O 2 Y z a F 9 C X z E m c X V v d D s s J n F 1 b 3 Q 7 Z j N o X 0 J f M i Z x d W 9 0 O y w m c X V v d D t m M 2 h f Q l 8 z J n F 1 b 3 Q 7 L C Z x d W 9 0 O 2 Y z a F 9 C X z Q m c X V v d D s s J n F 1 b 3 Q 7 Z j N o X 0 J f N S Z x d W 9 0 O y w m c X V v d D t m M 2 h f Q l 8 2 J n F 1 b 3 Q 7 L C Z x d W 9 0 O 2 Y z a F 9 C X z c m c X V v d D s s J n F 1 b 3 Q 7 Z j N o X 0 J f O C Z x d W 9 0 O y w m c X V v d D t m M 2 h f Q 1 8 x J n F 1 b 3 Q 7 L C Z x d W 9 0 O 2 Y z a F 9 D X z I m c X V v d D s s J n F 1 b 3 Q 7 Z j N o X 0 N f M y Z x d W 9 0 O y w m c X V v d D t m M 2 h f Q 1 8 0 J n F 1 b 3 Q 7 L C Z x d W 9 0 O 2 Y z a F 9 D X z U m c X V v d D s s J n F 1 b 3 Q 7 Z j N o X 0 N f N i Z x d W 9 0 O y w m c X V v d D t m M 2 h f Q 1 8 3 J n F 1 b 3 Q 7 L C Z x d W 9 0 O 2 Y z a F 9 D X z g m c X V v d D s s J n F 1 b 3 Q 7 Z j N o X 0 N f O S Z x d W 9 0 O y w m c X V v d D t m M 2 h f R F 8 x J n F 1 b 3 Q 7 L C Z x d W 9 0 O 2 Y z a F 9 E X z I m c X V v d D s s J n F 1 b 3 Q 7 Z j N o X 0 R f M y Z x d W 9 0 O y w m c X V v d D t m M 2 h f R F 8 0 J n F 1 b 3 Q 7 L C Z x d W 9 0 O 2 Y z a F 9 E X z U m c X V v d D s s J n F 1 b 3 Q 7 Z j N o X 0 R f N i Z x d W 9 0 O y w m c X V v d D t m M 2 h f R F 8 3 J n F 1 b 3 Q 7 L C Z x d W 9 0 O 2 Y z a F 9 E X z g m c X V v d D s s J n F 1 b 3 Q 7 Z j N o X 0 R f O S Z x d W 9 0 O y w m c X V v d D t m M 2 h f R F 8 x M C Z x d W 9 0 O y w m c X V v d D t m M 2 h f R V 8 x J n F 1 b 3 Q 7 L C Z x d W 9 0 O 2 Y z a F 9 F X z I m c X V v d D s s J n F 1 b 3 Q 7 Z j N o X 0 V f M y Z x d W 9 0 O y w m c X V v d D t m M 2 h f R V 8 0 J n F 1 b 3 Q 7 L C Z x d W 9 0 O 2 Y z a F 9 F X z U m c X V v d D s s J n F 1 b 3 Q 7 Z j N o X 0 V f N i Z x d W 9 0 O y w m c X V v d D t m M 2 h f R V 8 3 J n F 1 b 3 Q 7 L C Z x d W 9 0 O 2 Y z a F 9 F X z g m c X V v d D s s J n F 1 b 3 Q 7 Z j N o X 0 V f O S Z x d W 9 0 O y w m c X V v d D t m M 2 h f R V 8 x M C Z x d W 9 0 O y w m c X V v d D t w Z 2 0 x X 0 F f M S Z x d W 9 0 O y w m c X V v d D t w Z 2 0 x X 0 F f M i Z x d W 9 0 O y w m c X V v d D t w Z 2 0 x X 0 F f M y Z x d W 9 0 O y w m c X V v d D t w Z 2 0 x X 0 F f N C Z x d W 9 0 O y w m c X V v d D t w Z 2 0 x X 0 F f N S Z x d W 9 0 O y w m c X V v d D t w Z 2 0 x X 0 F f N i Z x d W 9 0 O y w m c X V v d D t w Z 2 0 x X 0 F f N y Z x d W 9 0 O y w m c X V v d D t w Z 2 0 x X 0 F f O C Z x d W 9 0 O y w m c X V v d D t w Z 2 0 x X 0 F f O S Z x d W 9 0 O y w m c X V v d D t w Z 2 0 x X 0 F f M T A m c X V v d D s s J n F 1 b 3 Q 7 c G d t M V 9 B X z E x J n F 1 b 3 Q 7 L C Z x d W 9 0 O 3 B n b T F f Q l 8 x J n F 1 b 3 Q 7 L C Z x d W 9 0 O 3 B n b T F f Q l 8 y J n F 1 b 3 Q 7 L C Z x d W 9 0 O 3 B n b T F f Q l 8 z J n F 1 b 3 Q 7 L C Z x d W 9 0 O 3 B n b T F f Q l 8 0 J n F 1 b 3 Q 7 L C Z x d W 9 0 O 3 B n b T F f Q l 8 1 J n F 1 b 3 Q 7 L C Z x d W 9 0 O 3 B n b T F f Q l 8 2 J n F 1 b 3 Q 7 L C Z x d W 9 0 O 3 B n b T F f Q l 8 3 J n F 1 b 3 Q 7 L C Z x d W 9 0 O 3 B n b T F f Q l 8 4 J n F 1 b 3 Q 7 L C Z x d W 9 0 O 3 B n b T F f Q 1 8 x J n F 1 b 3 Q 7 L C Z x d W 9 0 O 3 B n b T F f Q 1 8 y J n F 1 b 3 Q 7 L C Z x d W 9 0 O 3 B n b T F f Q 1 8 z J n F 1 b 3 Q 7 L C Z x d W 9 0 O 3 B n b T F f Q 1 8 0 J n F 1 b 3 Q 7 L C Z x d W 9 0 O 3 B n b T F f Q 1 8 1 J n F 1 b 3 Q 7 L C Z x d W 9 0 O 3 B n b T F f Q 1 8 2 J n F 1 b 3 Q 7 L C Z x d W 9 0 O 3 B n b T F f Q 1 8 3 J n F 1 b 3 Q 7 L C Z x d W 9 0 O 3 B n b T F f Q 1 8 4 J n F 1 b 3 Q 7 L C Z x d W 9 0 O 3 B n b T F f Q 1 8 5 J n F 1 b 3 Q 7 L C Z x d W 9 0 O 3 B n b T F f Q 1 8 x M C Z x d W 9 0 O y w m c X V v d D t w Z 2 0 x X 0 N f M T E m c X V v d D s s J n F 1 b 3 Q 7 c G d t M V 9 E X z E m c X V v d D s s J n F 1 b 3 Q 7 c G d t M V 9 E X z I m c X V v d D s s J n F 1 b 3 Q 7 c G d t M V 9 E X z M m c X V v d D s s J n F 1 b 3 Q 7 c G d t M V 9 E X z Q m c X V v d D s s J n F 1 b 3 Q 7 c G d t M V 9 E X z U m c X V v d D s s J n F 1 b 3 Q 7 c G d t M V 9 E X z Y m c X V v d D s s J n F 1 b 3 Q 7 c G d t M V 9 E X z c m c X V v d D s s J n F 1 b 3 Q 7 c G d t M V 9 E X z g m c X V v d D s s J n F 1 b 3 Q 7 c G d t M V 9 E X z k m c X V v d D s s J n F 1 b 3 Q 7 c G d t M V 9 E X z E w J n F 1 b 3 Q 7 L C Z x d W 9 0 O 3 B n b T F f R V 8 x J n F 1 b 3 Q 7 L C Z x d W 9 0 O 3 B n b T F f R V 8 y J n F 1 b 3 Q 7 L C Z x d W 9 0 O 3 B n b T F f R V 8 z J n F 1 b 3 Q 7 L C Z x d W 9 0 O 3 B n b T F f R V 8 0 J n F 1 b 3 Q 7 L C Z x d W 9 0 O 3 B n b T F f R V 8 1 J n F 1 b 3 Q 7 L C Z x d W 9 0 O 3 B n b T F f R V 8 2 J n F 1 b 3 Q 7 L C Z x d W 9 0 O 3 B n b T F f R V 8 3 J n F 1 b 3 Q 7 L C Z x d W 9 0 O 3 B n b T F f R V 8 4 J n F 1 b 3 Q 7 L C Z x d W 9 0 O 3 B n b T F f R V 8 5 J n F 1 b 3 Q 7 L C Z x d W 9 0 O 3 B n b T F f R V 8 x M C Z x d W 9 0 O y w m c X V v d D t D b 2 w t M F 9 B X z E y J n F 1 b 3 Q 7 L C Z x d W 9 0 O 0 N v b C 0 w X 0 F f M T M m c X V v d D s s J n F 1 b 3 Q 7 Q 2 9 s L T B f Q V 8 x N C Z x d W 9 0 O y w m c X V v d D t D b 2 w t M F 9 B X z E 1 J n F 1 b 3 Q 7 L C Z x d W 9 0 O 0 N v b C 0 w X 0 J f M T A m c X V v d D s s J n F 1 b 3 Q 7 Q 2 9 s L T B f Q l 8 x M S Z x d W 9 0 O y w m c X V v d D t D b 2 w t M F 9 C X z E y J n F 1 b 3 Q 7 L C Z x d W 9 0 O 0 N v b C 0 w X 0 J f M T M m c X V v d D s s J n F 1 b 3 Q 7 Q 2 9 s L T B f Q l 8 x N C Z x d W 9 0 O y w m c X V v d D t D b 2 w t M F 9 C X z E 1 J n F 1 b 3 Q 7 L C Z x d W 9 0 O 0 N v b C 0 w X 0 N f M T Q m c X V v d D s s J n F 1 b 3 Q 7 Q 2 9 s L T B f Q 1 8 x N S Z x d W 9 0 O y w m c X V v d D t D b 2 w t M F 9 E X z E z J n F 1 b 3 Q 7 L C Z x d W 9 0 O 0 N v b C 0 w X 0 R f M T Q m c X V v d D s s J n F 1 b 3 Q 7 Q 2 9 s L T B f R F 8 x N S Z x d W 9 0 O y w m c X V v d D t D b 2 w t M F 9 F X z E y J n F 1 b 3 Q 7 L C Z x d W 9 0 O 0 N v b C 0 w X 0 V f M T M m c X V v d D s s J n F 1 b 3 Q 7 Q 2 9 s L T B f R V 8 x N C Z x d W 9 0 O y w m c X V v d D t D b 2 w t M F 9 F X z E 1 J n F 1 b 3 Q 7 L C Z x d W 9 0 O 2 J h b T N f Q V 8 x M i Z x d W 9 0 O y w m c X V v d D t i Y W 0 z X 0 F f M T M m c X V v d D s s J n F 1 b 3 Q 7 Y m F t M 1 9 B X z E 0 J n F 1 b 3 Q 7 L C Z x d W 9 0 O 2 J h b T N f Q V 8 x N S Z x d W 9 0 O y w m c X V v d D t i Y W 0 z X 0 J f M T I m c X V v d D s s J n F 1 b 3 Q 7 Y m F t M 1 9 C X z E z J n F 1 b 3 Q 7 L C Z x d W 9 0 O 2 J h b T N f Q l 8 x N C Z x d W 9 0 O y w m c X V v d D t i Y W 0 z X 0 J f M T U m c X V v d D s s J n F 1 b 3 Q 7 Y m F t M 1 9 D X z E z J n F 1 b 3 Q 7 L C Z x d W 9 0 O 2 J h b T N f Q 1 8 x N C Z x d W 9 0 O y w m c X V v d D t i Y W 0 z X 0 N f M T U m c X V v d D s s J n F 1 b 3 Q 7 Y m F t M 1 9 E X z E x J n F 1 b 3 Q 7 L C Z x d W 9 0 O 2 J h b T N f R F 8 x M i Z x d W 9 0 O y w m c X V v d D t i Y W 0 z X 0 R f M T M m c X V v d D s s J n F 1 b 3 Q 7 Y m F t M 1 9 E X z E 0 J n F 1 b 3 Q 7 L C Z x d W 9 0 O 2 J h b T N f R F 8 x N S Z x d W 9 0 O y w m c X V v d D t i Y W 0 z X 0 V f M T E m c X V v d D s s J n F 1 b 3 Q 7 Y m F t M 1 9 F X z E y J n F 1 b 3 Q 7 L C Z x d W 9 0 O 2 J h b T N f R V 8 x M y Z x d W 9 0 O y w m c X V v d D t i Y W 0 z X 0 V f M T Q m c X V v d D s s J n F 1 b 3 Q 7 Y m F t M 1 9 F X z E 1 J n F 1 b 3 Q 7 L C Z x d W 9 0 O 2 N o c 1 9 B X z E y J n F 1 b 3 Q 7 L C Z x d W 9 0 O 2 N o c 1 9 B X z E z J n F 1 b 3 Q 7 L C Z x d W 9 0 O 2 N o c 1 9 B X z E 0 J n F 1 b 3 Q 7 L C Z x d W 9 0 O 2 N o c 1 9 B X z E 1 J n F 1 b 3 Q 7 L C Z x d W 9 0 O 2 N o c 1 9 C X z k m c X V v d D s s J n F 1 b 3 Q 7 Y 2 h z X 0 J f M T A m c X V v d D s s J n F 1 b 3 Q 7 Y 2 h z X 0 J f M T E m c X V v d D s s J n F 1 b 3 Q 7 Y 2 h z X 0 J f M T I m c X V v d D s s J n F 1 b 3 Q 7 Y 2 h z X 0 J f M T M m c X V v d D s s J n F 1 b 3 Q 7 Y 2 h z X 0 J f M T Q m c X V v d D s s J n F 1 b 3 Q 7 Y 2 h z X 0 J f M T U m c X V v d D s s J n F 1 b 3 Q 7 Y 2 h z X 0 N f M T M m c X V v d D s s J n F 1 b 3 Q 7 Y 2 h z X 0 N f M T Q m c X V v d D s s J n F 1 b 3 Q 7 Y 2 h z X 0 N f M T U m c X V v d D s s J n F 1 b 3 Q 7 Y 2 h z X 0 R f M T E m c X V v d D s s J n F 1 b 3 Q 7 Y 2 h z X 0 R f M T I m c X V v d D s s J n F 1 b 3 Q 7 Y 2 h z X 0 R f M T M m c X V v d D s s J n F 1 b 3 Q 7 Y 2 h z X 0 R f M T Q m c X V v d D s s J n F 1 b 3 Q 7 Y 2 h z X 0 R f M T U m c X V v d D s s J n F 1 b 3 Q 7 Y 2 h z X 0 V f M T E m c X V v d D s s J n F 1 b 3 Q 7 Y 2 h z X 0 V f M T I m c X V v d D s s J n F 1 b 3 Q 7 Y 2 h z X 0 V f M T M m c X V v d D s s J n F 1 b 3 Q 7 Y 2 h z X 0 V f M T Q m c X V v d D s s J n F 1 b 3 Q 7 Y 2 h z X 0 V f M T U m c X V v d D s s J n F 1 b 3 Q 7 Z j N o X 0 F f M T I m c X V v d D s s J n F 1 b 3 Q 7 Z j N o X 0 F f M T M m c X V v d D s s J n F 1 b 3 Q 7 Z j N o X 0 F f M T Q m c X V v d D s s J n F 1 b 3 Q 7 Z j N o X 0 F f M T U m c X V v d D s s J n F 1 b 3 Q 7 Z j N o X 0 J f O S Z x d W 9 0 O y w m c X V v d D t m M 2 h f Q l 8 x M C Z x d W 9 0 O y w m c X V v d D t m M 2 h f Q l 8 x M S Z x d W 9 0 O y w m c X V v d D t m M 2 h f Q l 8 x M i Z x d W 9 0 O y w m c X V v d D t m M 2 h f Q l 8 x M y Z x d W 9 0 O y w m c X V v d D t m M 2 h f Q l 8 x N C Z x d W 9 0 O y w m c X V v d D t m M 2 h f Q l 8 x N S Z x d W 9 0 O y w m c X V v d D t m M 2 h f Q 1 8 x M C Z x d W 9 0 O y w m c X V v d D t m M 2 h f Q 1 8 x M S Z x d W 9 0 O y w m c X V v d D t m M 2 h f Q 1 8 x M i Z x d W 9 0 O y w m c X V v d D t m M 2 h f Q 1 8 x M y Z x d W 9 0 O y w m c X V v d D t m M 2 h f Q 1 8 x N C Z x d W 9 0 O y w m c X V v d D t m M 2 h f Q 1 8 x N S Z x d W 9 0 O y w m c X V v d D t m M 2 h f R F 8 x M S Z x d W 9 0 O y w m c X V v d D t m M 2 h f R F 8 x M i Z x d W 9 0 O y w m c X V v d D t m M 2 h f R F 8 x M y Z x d W 9 0 O y w m c X V v d D t m M 2 h f R F 8 x N C Z x d W 9 0 O y w m c X V v d D t m M 2 h f R F 8 x N S Z x d W 9 0 O y w m c X V v d D t m M 2 h f R V 8 x M S Z x d W 9 0 O y w m c X V v d D t m M 2 h f R V 8 x M i Z x d W 9 0 O y w m c X V v d D t m M 2 h f R V 8 x M y Z x d W 9 0 O y w m c X V v d D t m M 2 h f R V 8 x N C Z x d W 9 0 O y w m c X V v d D t m M 2 h f R V 8 x N S Z x d W 9 0 O y w m c X V v d D t w Z 2 0 x X 0 F f M T I m c X V v d D s s J n F 1 b 3 Q 7 c G d t M V 9 B X z E z J n F 1 b 3 Q 7 L C Z x d W 9 0 O 3 B n b T F f Q V 8 x N C Z x d W 9 0 O y w m c X V v d D t w Z 2 0 x X 0 F f M T U m c X V v d D s s J n F 1 b 3 Q 7 c G d t M V 9 C X z k m c X V v d D s s J n F 1 b 3 Q 7 c G d t M V 9 C X z E w J n F 1 b 3 Q 7 L C Z x d W 9 0 O 3 B n b T F f Q l 8 x M S Z x d W 9 0 O y w m c X V v d D t w Z 2 0 x X 0 J f M T I m c X V v d D s s J n F 1 b 3 Q 7 c G d t M V 9 C X z E z J n F 1 b 3 Q 7 L C Z x d W 9 0 O 3 B n b T F f Q l 8 x N C Z x d W 9 0 O y w m c X V v d D t w Z 2 0 x X 0 J f M T U m c X V v d D s s J n F 1 b 3 Q 7 c G d t M V 9 D X z E y J n F 1 b 3 Q 7 L C Z x d W 9 0 O 3 B n b T F f Q 1 8 x M y Z x d W 9 0 O y w m c X V v d D t w Z 2 0 x X 0 N f M T Q m c X V v d D s s J n F 1 b 3 Q 7 c G d t M V 9 D X z E 1 J n F 1 b 3 Q 7 L C Z x d W 9 0 O 3 B n b T F f R F 8 x M S Z x d W 9 0 O y w m c X V v d D t w Z 2 0 x X 0 R f M T I m c X V v d D s s J n F 1 b 3 Q 7 c G d t M V 9 E X z E z J n F 1 b 3 Q 7 L C Z x d W 9 0 O 3 B n b T F f R F 8 x N C Z x d W 9 0 O y w m c X V v d D t w Z 2 0 x X 0 R f M T U m c X V v d D s s J n F 1 b 3 Q 7 c G d t M V 9 F X z E x J n F 1 b 3 Q 7 L C Z x d W 9 0 O 3 B n b T F f R V 8 x M i Z x d W 9 0 O y w m c X V v d D t w Z 2 0 x X 0 V f M T M m c X V v d D s s J n F 1 b 3 Q 7 c G d t M V 9 F X z E 0 J n F 1 b 3 Q 7 L C Z x d W 9 0 O 3 B n b T F f R V 8 x N S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c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I C g y K S 9 D a G F u Z 2 V k I F R 5 c G U u e 2 d 0 X 2 x l d H R l c l 9 u c i w w f S Z x d W 9 0 O y w m c X V v d D t T Z W N 0 a W 9 u M S 9 k Y X R h I C g y K S 9 D a G F u Z 2 V k I F R 5 c G U u e 2 J h b T N f Q V 8 x L D F 9 J n F 1 b 3 Q 7 L C Z x d W 9 0 O 1 N l Y 3 R p b 2 4 x L 2 R h d G E g K D I p L 0 N o Y W 5 n Z W Q g V H l w Z S 5 7 Y m F t M 1 9 B X z I s M n 0 m c X V v d D s s J n F 1 b 3 Q 7 U 2 V j d G l v b j E v Z G F 0 Y S A o M i k v Q 2 h h b m d l Z C B U e X B l L n t i Y W 0 z X 0 F f M y w z f S Z x d W 9 0 O y w m c X V v d D t T Z W N 0 a W 9 u M S 9 k Y X R h I C g y K S 9 D a G F u Z 2 V k I F R 5 c G U u e 2 J h b T N f Q V 8 0 L D R 9 J n F 1 b 3 Q 7 L C Z x d W 9 0 O 1 N l Y 3 R p b 2 4 x L 2 R h d G E g K D I p L 0 N o Y W 5 n Z W Q g V H l w Z S 5 7 Y m F t M 1 9 B X z U s N X 0 m c X V v d D s s J n F 1 b 3 Q 7 U 2 V j d G l v b j E v Z G F 0 Y S A o M i k v Q 2 h h b m d l Z C B U e X B l L n t i Y W 0 z X 0 F f N i w 2 f S Z x d W 9 0 O y w m c X V v d D t T Z W N 0 a W 9 u M S 9 k Y X R h I C g y K S 9 D a G F u Z 2 V k I F R 5 c G U u e 2 J h b T N f Q V 8 3 L D d 9 J n F 1 b 3 Q 7 L C Z x d W 9 0 O 1 N l Y 3 R p b 2 4 x L 2 R h d G E g K D I p L 0 N o Y W 5 n Z W Q g V H l w Z S 5 7 Y m F t M 1 9 B X z g s O H 0 m c X V v d D s s J n F 1 b 3 Q 7 U 2 V j d G l v b j E v Z G F 0 Y S A o M i k v Q 2 h h b m d l Z C B U e X B l L n t i Y W 0 z X 0 F f O S w 5 f S Z x d W 9 0 O y w m c X V v d D t T Z W N 0 a W 9 u M S 9 k Y X R h I C g y K S 9 D a G F u Z 2 V k I F R 5 c G U u e 2 J h b T N f Q V 8 x M C w x M H 0 m c X V v d D s s J n F 1 b 3 Q 7 U 2 V j d G l v b j E v Z G F 0 Y S A o M i k v Q 2 h h b m d l Z C B U e X B l L n t i Y W 0 z X 0 F f M T E s M T F 9 J n F 1 b 3 Q 7 L C Z x d W 9 0 O 1 N l Y 3 R p b 2 4 x L 2 R h d G E g K D I p L 0 N o Y W 5 n Z W Q g V H l w Z S 5 7 Y m F t M 1 9 C X z E s M T J 9 J n F 1 b 3 Q 7 L C Z x d W 9 0 O 1 N l Y 3 R p b 2 4 x L 2 R h d G E g K D I p L 0 N o Y W 5 n Z W Q g V H l w Z S 5 7 Y m F t M 1 9 C X z I s M T N 9 J n F 1 b 3 Q 7 L C Z x d W 9 0 O 1 N l Y 3 R p b 2 4 x L 2 R h d G E g K D I p L 0 N o Y W 5 n Z W Q g V H l w Z S 5 7 Y m F t M 1 9 C X z M s M T R 9 J n F 1 b 3 Q 7 L C Z x d W 9 0 O 1 N l Y 3 R p b 2 4 x L 2 R h d G E g K D I p L 0 N o Y W 5 n Z W Q g V H l w Z S 5 7 Y m F t M 1 9 C X z Q s M T V 9 J n F 1 b 3 Q 7 L C Z x d W 9 0 O 1 N l Y 3 R p b 2 4 x L 2 R h d G E g K D I p L 0 N o Y W 5 n Z W Q g V H l w Z S 5 7 Y m F t M 1 9 C X z U s M T Z 9 J n F 1 b 3 Q 7 L C Z x d W 9 0 O 1 N l Y 3 R p b 2 4 x L 2 R h d G E g K D I p L 0 N o Y W 5 n Z W Q g V H l w Z S 5 7 Y m F t M 1 9 C X z Y s M T d 9 J n F 1 b 3 Q 7 L C Z x d W 9 0 O 1 N l Y 3 R p b 2 4 x L 2 R h d G E g K D I p L 0 N o Y W 5 n Z W Q g V H l w Z S 5 7 Y m F t M 1 9 C X z c s M T h 9 J n F 1 b 3 Q 7 L C Z x d W 9 0 O 1 N l Y 3 R p b 2 4 x L 2 R h d G E g K D I p L 0 N o Y W 5 n Z W Q g V H l w Z S 5 7 Y m F t M 1 9 C X z g s M T l 9 J n F 1 b 3 Q 7 L C Z x d W 9 0 O 1 N l Y 3 R p b 2 4 x L 2 R h d G E g K D I p L 0 N o Y W 5 n Z W Q g V H l w Z S 5 7 Y m F t M 1 9 C X z k s M j B 9 J n F 1 b 3 Q 7 L C Z x d W 9 0 O 1 N l Y 3 R p b 2 4 x L 2 R h d G E g K D I p L 0 N o Y W 5 n Z W Q g V H l w Z S 5 7 Y m F t M 1 9 C X z E w L D I x f S Z x d W 9 0 O y w m c X V v d D t T Z W N 0 a W 9 u M S 9 k Y X R h I C g y K S 9 D a G F u Z 2 V k I F R 5 c G U u e 2 J h b T N f Q l 8 x M S w y M n 0 m c X V v d D s s J n F 1 b 3 Q 7 U 2 V j d G l v b j E v Z G F 0 Y S A o M i k v Q 2 h h b m d l Z C B U e X B l L n t i Y W 0 z X 0 N f M S w y M 3 0 m c X V v d D s s J n F 1 b 3 Q 7 U 2 V j d G l v b j E v Z G F 0 Y S A o M i k v Q 2 h h b m d l Z C B U e X B l L n t i Y W 0 z X 0 N f M i w y N H 0 m c X V v d D s s J n F 1 b 3 Q 7 U 2 V j d G l v b j E v Z G F 0 Y S A o M i k v Q 2 h h b m d l Z C B U e X B l L n t i Y W 0 z X 0 N f M y w y N X 0 m c X V v d D s s J n F 1 b 3 Q 7 U 2 V j d G l v b j E v Z G F 0 Y S A o M i k v Q 2 h h b m d l Z C B U e X B l L n t i Y W 0 z X 0 N f N C w y N n 0 m c X V v d D s s J n F 1 b 3 Q 7 U 2 V j d G l v b j E v Z G F 0 Y S A o M i k v Q 2 h h b m d l Z C B U e X B l L n t i Y W 0 z X 0 N f N S w y N 3 0 m c X V v d D s s J n F 1 b 3 Q 7 U 2 V j d G l v b j E v Z G F 0 Y S A o M i k v Q 2 h h b m d l Z C B U e X B l L n t i Y W 0 z X 0 N f N i w y O H 0 m c X V v d D s s J n F 1 b 3 Q 7 U 2 V j d G l v b j E v Z G F 0 Y S A o M i k v Q 2 h h b m d l Z C B U e X B l L n t i Y W 0 z X 0 N f N y w y O X 0 m c X V v d D s s J n F 1 b 3 Q 7 U 2 V j d G l v b j E v Z G F 0 Y S A o M i k v Q 2 h h b m d l Z C B U e X B l L n t i Y W 0 z X 0 N f O C w z M H 0 m c X V v d D s s J n F 1 b 3 Q 7 U 2 V j d G l v b j E v Z G F 0 Y S A o M i k v Q 2 h h b m d l Z C B U e X B l L n t i Y W 0 z X 0 N f O S w z M X 0 m c X V v d D s s J n F 1 b 3 Q 7 U 2 V j d G l v b j E v Z G F 0 Y S A o M i k v Q 2 h h b m d l Z C B U e X B l L n t i Y W 0 z X 0 N f M T A s M z J 9 J n F 1 b 3 Q 7 L C Z x d W 9 0 O 1 N l Y 3 R p b 2 4 x L 2 R h d G E g K D I p L 0 N o Y W 5 n Z W Q g V H l w Z S 5 7 Y m F t M 1 9 D X z E x L D M z f S Z x d W 9 0 O y w m c X V v d D t T Z W N 0 a W 9 u M S 9 k Y X R h I C g y K S 9 D a G F u Z 2 V k I F R 5 c G U u e 2 J h b T N f Q 1 8 x M i w z N H 0 m c X V v d D s s J n F 1 b 3 Q 7 U 2 V j d G l v b j E v Z G F 0 Y S A o M i k v Q 2 h h b m d l Z C B U e X B l L n t i Y W 0 z X 0 R f M S w z N X 0 m c X V v d D s s J n F 1 b 3 Q 7 U 2 V j d G l v b j E v Z G F 0 Y S A o M i k v Q 2 h h b m d l Z C B U e X B l L n t i Y W 0 z X 0 R f M i w z N n 0 m c X V v d D s s J n F 1 b 3 Q 7 U 2 V j d G l v b j E v Z G F 0 Y S A o M i k v Q 2 h h b m d l Z C B U e X B l L n t i Y W 0 z X 0 R f M y w z N 3 0 m c X V v d D s s J n F 1 b 3 Q 7 U 2 V j d G l v b j E v Z G F 0 Y S A o M i k v Q 2 h h b m d l Z C B U e X B l L n t i Y W 0 z X 0 R f N C w z O H 0 m c X V v d D s s J n F 1 b 3 Q 7 U 2 V j d G l v b j E v Z G F 0 Y S A o M i k v Q 2 h h b m d l Z C B U e X B l L n t i Y W 0 z X 0 R f N S w z O X 0 m c X V v d D s s J n F 1 b 3 Q 7 U 2 V j d G l v b j E v Z G F 0 Y S A o M i k v Q 2 h h b m d l Z C B U e X B l L n t i Y W 0 z X 0 R f N i w 0 M H 0 m c X V v d D s s J n F 1 b 3 Q 7 U 2 V j d G l v b j E v Z G F 0 Y S A o M i k v Q 2 h h b m d l Z C B U e X B l L n t i Y W 0 z X 0 R f N y w 0 M X 0 m c X V v d D s s J n F 1 b 3 Q 7 U 2 V j d G l v b j E v Z G F 0 Y S A o M i k v Q 2 h h b m d l Z C B U e X B l L n t i Y W 0 z X 0 R f O C w 0 M n 0 m c X V v d D s s J n F 1 b 3 Q 7 U 2 V j d G l v b j E v Z G F 0 Y S A o M i k v Q 2 h h b m d l Z C B U e X B l L n t i Y W 0 z X 0 R f O S w 0 M 3 0 m c X V v d D s s J n F 1 b 3 Q 7 U 2 V j d G l v b j E v Z G F 0 Y S A o M i k v Q 2 h h b m d l Z C B U e X B l L n t i Y W 0 z X 0 R f M T A s N D R 9 J n F 1 b 3 Q 7 L C Z x d W 9 0 O 1 N l Y 3 R p b 2 4 x L 2 R h d G E g K D I p L 0 N o Y W 5 n Z W Q g V H l w Z S 5 7 Y m F t M 1 9 F X z E s N D V 9 J n F 1 b 3 Q 7 L C Z x d W 9 0 O 1 N l Y 3 R p b 2 4 x L 2 R h d G E g K D I p L 0 N o Y W 5 n Z W Q g V H l w Z S 5 7 Y m F t M 1 9 F X z I s N D Z 9 J n F 1 b 3 Q 7 L C Z x d W 9 0 O 1 N l Y 3 R p b 2 4 x L 2 R h d G E g K D I p L 0 N o Y W 5 n Z W Q g V H l w Z S 5 7 Y m F t M 1 9 F X z M s N D d 9 J n F 1 b 3 Q 7 L C Z x d W 9 0 O 1 N l Y 3 R p b 2 4 x L 2 R h d G E g K D I p L 0 N o Y W 5 n Z W Q g V H l w Z S 5 7 Y m F t M 1 9 F X z Q s N D h 9 J n F 1 b 3 Q 7 L C Z x d W 9 0 O 1 N l Y 3 R p b 2 4 x L 2 R h d G E g K D I p L 0 N o Y W 5 n Z W Q g V H l w Z S 5 7 Y m F t M 1 9 F X z U s N D l 9 J n F 1 b 3 Q 7 L C Z x d W 9 0 O 1 N l Y 3 R p b 2 4 x L 2 R h d G E g K D I p L 0 N o Y W 5 n Z W Q g V H l w Z S 5 7 Y m F t M 1 9 F X z Y s N T B 9 J n F 1 b 3 Q 7 L C Z x d W 9 0 O 1 N l Y 3 R p b 2 4 x L 2 R h d G E g K D I p L 0 N o Y W 5 n Z W Q g V H l w Z S 5 7 Y m F t M 1 9 F X z c s N T F 9 J n F 1 b 3 Q 7 L C Z x d W 9 0 O 1 N l Y 3 R p b 2 4 x L 2 R h d G E g K D I p L 0 N o Y W 5 n Z W Q g V H l w Z S 5 7 Y m F t M 1 9 F X z g s N T J 9 J n F 1 b 3 Q 7 L C Z x d W 9 0 O 1 N l Y 3 R p b 2 4 x L 2 R h d G E g K D I p L 0 N o Y W 5 n Z W Q g V H l w Z S 5 7 Y m F t M 1 9 F X z k s N T N 9 J n F 1 b 3 Q 7 L C Z x d W 9 0 O 1 N l Y 3 R p b 2 4 x L 2 R h d G E g K D I p L 0 N o Y W 5 n Z W Q g V H l w Z S 5 7 Y m F t M 1 9 F X z E w L D U 0 f S Z x d W 9 0 O y w m c X V v d D t T Z W N 0 a W 9 u M S 9 k Y X R h I C g y K S 9 D a G F u Z 2 V k I F R 5 c G U u e 2 N o c 1 9 B X z E s N T V 9 J n F 1 b 3 Q 7 L C Z x d W 9 0 O 1 N l Y 3 R p b 2 4 x L 2 R h d G E g K D I p L 0 N o Y W 5 n Z W Q g V H l w Z S 5 7 Y 2 h z X 0 F f M i w 1 N n 0 m c X V v d D s s J n F 1 b 3 Q 7 U 2 V j d G l v b j E v Z G F 0 Y S A o M i k v Q 2 h h b m d l Z C B U e X B l L n t j a H N f Q V 8 z L D U 3 f S Z x d W 9 0 O y w m c X V v d D t T Z W N 0 a W 9 u M S 9 k Y X R h I C g y K S 9 D a G F u Z 2 V k I F R 5 c G U u e 2 N o c 1 9 B X z Q s N T h 9 J n F 1 b 3 Q 7 L C Z x d W 9 0 O 1 N l Y 3 R p b 2 4 x L 2 R h d G E g K D I p L 0 N o Y W 5 n Z W Q g V H l w Z S 5 7 Y 2 h z X 0 F f N S w 1 O X 0 m c X V v d D s s J n F 1 b 3 Q 7 U 2 V j d G l v b j E v Z G F 0 Y S A o M i k v Q 2 h h b m d l Z C B U e X B l L n t j a H N f Q V 8 2 L D Y w f S Z x d W 9 0 O y w m c X V v d D t T Z W N 0 a W 9 u M S 9 k Y X R h I C g y K S 9 D a G F u Z 2 V k I F R 5 c G U u e 2 N o c 1 9 B X z c s N j F 9 J n F 1 b 3 Q 7 L C Z x d W 9 0 O 1 N l Y 3 R p b 2 4 x L 2 R h d G E g K D I p L 0 N o Y W 5 n Z W Q g V H l w Z S 5 7 Y 2 h z X 0 F f O C w 2 M n 0 m c X V v d D s s J n F 1 b 3 Q 7 U 2 V j d G l v b j E v Z G F 0 Y S A o M i k v Q 2 h h b m d l Z C B U e X B l L n t j a H N f Q V 8 5 L D Y z f S Z x d W 9 0 O y w m c X V v d D t T Z W N 0 a W 9 u M S 9 k Y X R h I C g y K S 9 D a G F u Z 2 V k I F R 5 c G U u e 2 N o c 1 9 B X z E w L D Y 0 f S Z x d W 9 0 O y w m c X V v d D t T Z W N 0 a W 9 u M S 9 k Y X R h I C g y K S 9 D a G F u Z 2 V k I F R 5 c G U u e 2 N o c 1 9 B X z E x L D Y 1 f S Z x d W 9 0 O y w m c X V v d D t T Z W N 0 a W 9 u M S 9 k Y X R h I C g y K S 9 D a G F u Z 2 V k I F R 5 c G U u e 2 N o c 1 9 C X z E s N j Z 9 J n F 1 b 3 Q 7 L C Z x d W 9 0 O 1 N l Y 3 R p b 2 4 x L 2 R h d G E g K D I p L 0 N o Y W 5 n Z W Q g V H l w Z S 5 7 Y 2 h z X 0 J f M i w 2 N 3 0 m c X V v d D s s J n F 1 b 3 Q 7 U 2 V j d G l v b j E v Z G F 0 Y S A o M i k v Q 2 h h b m d l Z C B U e X B l L n t j a H N f Q l 8 z L D Y 4 f S Z x d W 9 0 O y w m c X V v d D t T Z W N 0 a W 9 u M S 9 k Y X R h I C g y K S 9 D a G F u Z 2 V k I F R 5 c G U u e 2 N o c 1 9 C X z Q s N j l 9 J n F 1 b 3 Q 7 L C Z x d W 9 0 O 1 N l Y 3 R p b 2 4 x L 2 R h d G E g K D I p L 0 N o Y W 5 n Z W Q g V H l w Z S 5 7 Y 2 h z X 0 J f N S w 3 M H 0 m c X V v d D s s J n F 1 b 3 Q 7 U 2 V j d G l v b j E v Z G F 0 Y S A o M i k v Q 2 h h b m d l Z C B U e X B l L n t j a H N f Q l 8 2 L D c x f S Z x d W 9 0 O y w m c X V v d D t T Z W N 0 a W 9 u M S 9 k Y X R h I C g y K S 9 D a G F u Z 2 V k I F R 5 c G U u e 2 N o c 1 9 C X z c s N z J 9 J n F 1 b 3 Q 7 L C Z x d W 9 0 O 1 N l Y 3 R p b 2 4 x L 2 R h d G E g K D I p L 0 N o Y W 5 n Z W Q g V H l w Z S 5 7 Y 2 h z X 0 J f O C w 3 M 3 0 m c X V v d D s s J n F 1 b 3 Q 7 U 2 V j d G l v b j E v Z G F 0 Y S A o M i k v Q 2 h h b m d l Z C B U e X B l L n t j a H N f Q 1 8 x L D c 0 f S Z x d W 9 0 O y w m c X V v d D t T Z W N 0 a W 9 u M S 9 k Y X R h I C g y K S 9 D a G F u Z 2 V k I F R 5 c G U u e 2 N o c 1 9 D X z I s N z V 9 J n F 1 b 3 Q 7 L C Z x d W 9 0 O 1 N l Y 3 R p b 2 4 x L 2 R h d G E g K D I p L 0 N o Y W 5 n Z W Q g V H l w Z S 5 7 Y 2 h z X 0 N f M y w 3 N n 0 m c X V v d D s s J n F 1 b 3 Q 7 U 2 V j d G l v b j E v Z G F 0 Y S A o M i k v Q 2 h h b m d l Z C B U e X B l L n t j a H N f Q 1 8 0 L D c 3 f S Z x d W 9 0 O y w m c X V v d D t T Z W N 0 a W 9 u M S 9 k Y X R h I C g y K S 9 D a G F u Z 2 V k I F R 5 c G U u e 2 N o c 1 9 D X z U s N z h 9 J n F 1 b 3 Q 7 L C Z x d W 9 0 O 1 N l Y 3 R p b 2 4 x L 2 R h d G E g K D I p L 0 N o Y W 5 n Z W Q g V H l w Z S 5 7 Y 2 h z X 0 N f N i w 3 O X 0 m c X V v d D s s J n F 1 b 3 Q 7 U 2 V j d G l v b j E v Z G F 0 Y S A o M i k v Q 2 h h b m d l Z C B U e X B l L n t j a H N f Q 1 8 3 L D g w f S Z x d W 9 0 O y w m c X V v d D t T Z W N 0 a W 9 u M S 9 k Y X R h I C g y K S 9 D a G F u Z 2 V k I F R 5 c G U u e 2 N o c 1 9 D X z g s O D F 9 J n F 1 b 3 Q 7 L C Z x d W 9 0 O 1 N l Y 3 R p b 2 4 x L 2 R h d G E g K D I p L 0 N o Y W 5 n Z W Q g V H l w Z S 5 7 Y 2 h z X 0 N f O S w 4 M n 0 m c X V v d D s s J n F 1 b 3 Q 7 U 2 V j d G l v b j E v Z G F 0 Y S A o M i k v Q 2 h h b m d l Z C B U e X B l L n t j a H N f Q 1 8 x M C w 4 M 3 0 m c X V v d D s s J n F 1 b 3 Q 7 U 2 V j d G l v b j E v Z G F 0 Y S A o M i k v Q 2 h h b m d l Z C B U e X B l L n t j a H N f Q 1 8 x M S w 4 N H 0 m c X V v d D s s J n F 1 b 3 Q 7 U 2 V j d G l v b j E v Z G F 0 Y S A o M i k v Q 2 h h b m d l Z C B U e X B l L n t j a H N f Q 1 8 x M i w 4 N X 0 m c X V v d D s s J n F 1 b 3 Q 7 U 2 V j d G l v b j E v Z G F 0 Y S A o M i k v Q 2 h h b m d l Z C B U e X B l L n t j a H N f R F 8 x L D g 2 f S Z x d W 9 0 O y w m c X V v d D t T Z W N 0 a W 9 u M S 9 k Y X R h I C g y K S 9 D a G F u Z 2 V k I F R 5 c G U u e 2 N o c 1 9 E X z I s O D d 9 J n F 1 b 3 Q 7 L C Z x d W 9 0 O 1 N l Y 3 R p b 2 4 x L 2 R h d G E g K D I p L 0 N o Y W 5 n Z W Q g V H l w Z S 5 7 Y 2 h z X 0 R f M y w 4 O H 0 m c X V v d D s s J n F 1 b 3 Q 7 U 2 V j d G l v b j E v Z G F 0 Y S A o M i k v Q 2 h h b m d l Z C B U e X B l L n t j a H N f R F 8 0 L D g 5 f S Z x d W 9 0 O y w m c X V v d D t T Z W N 0 a W 9 u M S 9 k Y X R h I C g y K S 9 D a G F u Z 2 V k I F R 5 c G U u e 2 N o c 1 9 E X z U s O T B 9 J n F 1 b 3 Q 7 L C Z x d W 9 0 O 1 N l Y 3 R p b 2 4 x L 2 R h d G E g K D I p L 0 N o Y W 5 n Z W Q g V H l w Z S 5 7 Y 2 h z X 0 R f N i w 5 M X 0 m c X V v d D s s J n F 1 b 3 Q 7 U 2 V j d G l v b j E v Z G F 0 Y S A o M i k v Q 2 h h b m d l Z C B U e X B l L n t j a H N f R F 8 3 L D k y f S Z x d W 9 0 O y w m c X V v d D t T Z W N 0 a W 9 u M S 9 k Y X R h I C g y K S 9 D a G F u Z 2 V k I F R 5 c G U u e 2 N o c 1 9 E X z g s O T N 9 J n F 1 b 3 Q 7 L C Z x d W 9 0 O 1 N l Y 3 R p b 2 4 x L 2 R h d G E g K D I p L 0 N o Y W 5 n Z W Q g V H l w Z S 5 7 Y 2 h z X 0 R f O S w 5 N H 0 m c X V v d D s s J n F 1 b 3 Q 7 U 2 V j d G l v b j E v Z G F 0 Y S A o M i k v Q 2 h h b m d l Z C B U e X B l L n t j a H N f R F 8 x M C w 5 N X 0 m c X V v d D s s J n F 1 b 3 Q 7 U 2 V j d G l v b j E v Z G F 0 Y S A o M i k v Q 2 h h b m d l Z C B U e X B l L n t j a H N f R V 8 x L D k 2 f S Z x d W 9 0 O y w m c X V v d D t T Z W N 0 a W 9 u M S 9 k Y X R h I C g y K S 9 D a G F u Z 2 V k I F R 5 c G U u e 2 N o c 1 9 F X z I s O T d 9 J n F 1 b 3 Q 7 L C Z x d W 9 0 O 1 N l Y 3 R p b 2 4 x L 2 R h d G E g K D I p L 0 N o Y W 5 n Z W Q g V H l w Z S 5 7 Y 2 h z X 0 V f M y w 5 O H 0 m c X V v d D s s J n F 1 b 3 Q 7 U 2 V j d G l v b j E v Z G F 0 Y S A o M i k v Q 2 h h b m d l Z C B U e X B l L n t j a H N f R V 8 0 L D k 5 f S Z x d W 9 0 O y w m c X V v d D t T Z W N 0 a W 9 u M S 9 k Y X R h I C g y K S 9 D a G F u Z 2 V k I F R 5 c G U u e 2 N o c 1 9 F X z U s M T A w f S Z x d W 9 0 O y w m c X V v d D t T Z W N 0 a W 9 u M S 9 k Y X R h I C g y K S 9 D a G F u Z 2 V k I F R 5 c G U u e 2 N o c 1 9 F X z Y s M T A x f S Z x d W 9 0 O y w m c X V v d D t T Z W N 0 a W 9 u M S 9 k Y X R h I C g y K S 9 D a G F u Z 2 V k I F R 5 c G U u e 2 N o c 1 9 F X z c s M T A y f S Z x d W 9 0 O y w m c X V v d D t T Z W N 0 a W 9 u M S 9 k Y X R h I C g y K S 9 D a G F u Z 2 V k I F R 5 c G U u e 2 N o c 1 9 F X z g s M T A z f S Z x d W 9 0 O y w m c X V v d D t T Z W N 0 a W 9 u M S 9 k Y X R h I C g y K S 9 D a G F u Z 2 V k I F R 5 c G U u e 2 N o c 1 9 F X z k s M T A 0 f S Z x d W 9 0 O y w m c X V v d D t T Z W N 0 a W 9 u M S 9 k Y X R h I C g y K S 9 D a G F u Z 2 V k I F R 5 c G U u e 2 N o c 1 9 F X z E w L D E w N X 0 m c X V v d D s s J n F 1 b 3 Q 7 U 2 V j d G l v b j E v Z G F 0 Y S A o M i k v Q 2 h h b m d l Z C B U e X B l L n t D b 2 w t M F 9 B X z E s M T A 2 f S Z x d W 9 0 O y w m c X V v d D t T Z W N 0 a W 9 u M S 9 k Y X R h I C g y K S 9 D a G F u Z 2 V k I F R 5 c G U u e 0 N v b C 0 w X 0 F f M i w x M D d 9 J n F 1 b 3 Q 7 L C Z x d W 9 0 O 1 N l Y 3 R p b 2 4 x L 2 R h d G E g K D I p L 0 N o Y W 5 n Z W Q g V H l w Z S 5 7 Q 2 9 s L T B f Q V 8 z L D E w O H 0 m c X V v d D s s J n F 1 b 3 Q 7 U 2 V j d G l v b j E v Z G F 0 Y S A o M i k v Q 2 h h b m d l Z C B U e X B l L n t D b 2 w t M F 9 B X z Q s M T A 5 f S Z x d W 9 0 O y w m c X V v d D t T Z W N 0 a W 9 u M S 9 k Y X R h I C g y K S 9 D a G F u Z 2 V k I F R 5 c G U u e 0 N v b C 0 w X 0 F f N S w x M T B 9 J n F 1 b 3 Q 7 L C Z x d W 9 0 O 1 N l Y 3 R p b 2 4 x L 2 R h d G E g K D I p L 0 N o Y W 5 n Z W Q g V H l w Z S 5 7 Q 2 9 s L T B f Q V 8 2 L D E x M X 0 m c X V v d D s s J n F 1 b 3 Q 7 U 2 V j d G l v b j E v Z G F 0 Y S A o M i k v Q 2 h h b m d l Z C B U e X B l L n t D b 2 w t M F 9 B X z c s M T E y f S Z x d W 9 0 O y w m c X V v d D t T Z W N 0 a W 9 u M S 9 k Y X R h I C g y K S 9 D a G F u Z 2 V k I F R 5 c G U u e 0 N v b C 0 w X 0 F f O C w x M T N 9 J n F 1 b 3 Q 7 L C Z x d W 9 0 O 1 N l Y 3 R p b 2 4 x L 2 R h d G E g K D I p L 0 N o Y W 5 n Z W Q g V H l w Z S 5 7 Q 2 9 s L T B f Q V 8 5 L D E x N H 0 m c X V v d D s s J n F 1 b 3 Q 7 U 2 V j d G l v b j E v Z G F 0 Y S A o M i k v Q 2 h h b m d l Z C B U e X B l L n t D b 2 w t M F 9 B X z E w L D E x N X 0 m c X V v d D s s J n F 1 b 3 Q 7 U 2 V j d G l v b j E v Z G F 0 Y S A o M i k v Q 2 h h b m d l Z C B U e X B l L n t D b 2 w t M F 9 B X z E x L D E x N n 0 m c X V v d D s s J n F 1 b 3 Q 7 U 2 V j d G l v b j E v Z G F 0 Y S A o M i k v Q 2 h h b m d l Z C B U e X B l L n t D b 2 w t M F 9 C X z E s M T E 3 f S Z x d W 9 0 O y w m c X V v d D t T Z W N 0 a W 9 u M S 9 k Y X R h I C g y K S 9 D a G F u Z 2 V k I F R 5 c G U u e 0 N v b C 0 w X 0 J f M i w x M T h 9 J n F 1 b 3 Q 7 L C Z x d W 9 0 O 1 N l Y 3 R p b 2 4 x L 2 R h d G E g K D I p L 0 N o Y W 5 n Z W Q g V H l w Z S 5 7 Q 2 9 s L T B f Q l 8 z L D E x O X 0 m c X V v d D s s J n F 1 b 3 Q 7 U 2 V j d G l v b j E v Z G F 0 Y S A o M i k v Q 2 h h b m d l Z C B U e X B l L n t D b 2 w t M F 9 C X z Q s M T I w f S Z x d W 9 0 O y w m c X V v d D t T Z W N 0 a W 9 u M S 9 k Y X R h I C g y K S 9 D a G F u Z 2 V k I F R 5 c G U u e 0 N v b C 0 w X 0 J f N S w x M j F 9 J n F 1 b 3 Q 7 L C Z x d W 9 0 O 1 N l Y 3 R p b 2 4 x L 2 R h d G E g K D I p L 0 N o Y W 5 n Z W Q g V H l w Z S 5 7 Q 2 9 s L T B f Q l 8 2 L D E y M n 0 m c X V v d D s s J n F 1 b 3 Q 7 U 2 V j d G l v b j E v Z G F 0 Y S A o M i k v Q 2 h h b m d l Z C B U e X B l L n t D b 2 w t M F 9 C X z c s M T I z f S Z x d W 9 0 O y w m c X V v d D t T Z W N 0 a W 9 u M S 9 k Y X R h I C g y K S 9 D a G F u Z 2 V k I F R 5 c G U u e 0 N v b C 0 w X 0 J f O C w x M j R 9 J n F 1 b 3 Q 7 L C Z x d W 9 0 O 1 N l Y 3 R p b 2 4 x L 2 R h d G E g K D I p L 0 N o Y W 5 n Z W Q g V H l w Z S 5 7 Q 2 9 s L T B f Q l 8 5 L D E y N X 0 m c X V v d D s s J n F 1 b 3 Q 7 U 2 V j d G l v b j E v Z G F 0 Y S A o M i k v Q 2 h h b m d l Z C B U e X B l L n t D b 2 w t M F 9 D X z E s M T I 2 f S Z x d W 9 0 O y w m c X V v d D t T Z W N 0 a W 9 u M S 9 k Y X R h I C g y K S 9 D a G F u Z 2 V k I F R 5 c G U u e 0 N v b C 0 w X 0 N f M i w x M j d 9 J n F 1 b 3 Q 7 L C Z x d W 9 0 O 1 N l Y 3 R p b 2 4 x L 2 R h d G E g K D I p L 0 N o Y W 5 n Z W Q g V H l w Z S 5 7 Q 2 9 s L T B f Q 1 8 z L D E y O H 0 m c X V v d D s s J n F 1 b 3 Q 7 U 2 V j d G l v b j E v Z G F 0 Y S A o M i k v Q 2 h h b m d l Z C B U e X B l L n t D b 2 w t M F 9 D X z Q s M T I 5 f S Z x d W 9 0 O y w m c X V v d D t T Z W N 0 a W 9 u M S 9 k Y X R h I C g y K S 9 D a G F u Z 2 V k I F R 5 c G U u e 0 N v b C 0 w X 0 N f N S w x M z B 9 J n F 1 b 3 Q 7 L C Z x d W 9 0 O 1 N l Y 3 R p b 2 4 x L 2 R h d G E g K D I p L 0 N o Y W 5 n Z W Q g V H l w Z S 5 7 Q 2 9 s L T B f Q 1 8 2 L D E z M X 0 m c X V v d D s s J n F 1 b 3 Q 7 U 2 V j d G l v b j E v Z G F 0 Y S A o M i k v Q 2 h h b m d l Z C B U e X B l L n t D b 2 w t M F 9 D X z c s M T M y f S Z x d W 9 0 O y w m c X V v d D t T Z W N 0 a W 9 u M S 9 k Y X R h I C g y K S 9 D a G F u Z 2 V k I F R 5 c G U u e 0 N v b C 0 w X 0 N f O C w x M z N 9 J n F 1 b 3 Q 7 L C Z x d W 9 0 O 1 N l Y 3 R p b 2 4 x L 2 R h d G E g K D I p L 0 N o Y W 5 n Z W Q g V H l w Z S 5 7 Q 2 9 s L T B f Q 1 8 5 L D E z N H 0 m c X V v d D s s J n F 1 b 3 Q 7 U 2 V j d G l v b j E v Z G F 0 Y S A o M i k v Q 2 h h b m d l Z C B U e X B l L n t D b 2 w t M F 9 D X z E w L D E z N X 0 m c X V v d D s s J n F 1 b 3 Q 7 U 2 V j d G l v b j E v Z G F 0 Y S A o M i k v Q 2 h h b m d l Z C B U e X B l L n t D b 2 w t M F 9 D X z E x L D E z N n 0 m c X V v d D s s J n F 1 b 3 Q 7 U 2 V j d G l v b j E v Z G F 0 Y S A o M i k v Q 2 h h b m d l Z C B U e X B l L n t D b 2 w t M F 9 D X z E y L D E z N 3 0 m c X V v d D s s J n F 1 b 3 Q 7 U 2 V j d G l v b j E v Z G F 0 Y S A o M i k v Q 2 h h b m d l Z C B U e X B l L n t D b 2 w t M F 9 D X z E z L D E z O H 0 m c X V v d D s s J n F 1 b 3 Q 7 U 2 V j d G l v b j E v Z G F 0 Y S A o M i k v Q 2 h h b m d l Z C B U e X B l L n t D b 2 w t M F 9 E X z E s M T M 5 f S Z x d W 9 0 O y w m c X V v d D t T Z W N 0 a W 9 u M S 9 k Y X R h I C g y K S 9 D a G F u Z 2 V k I F R 5 c G U u e 0 N v b C 0 w X 0 R f M i w x N D B 9 J n F 1 b 3 Q 7 L C Z x d W 9 0 O 1 N l Y 3 R p b 2 4 x L 2 R h d G E g K D I p L 0 N o Y W 5 n Z W Q g V H l w Z S 5 7 Q 2 9 s L T B f R F 8 z L D E 0 M X 0 m c X V v d D s s J n F 1 b 3 Q 7 U 2 V j d G l v b j E v Z G F 0 Y S A o M i k v Q 2 h h b m d l Z C B U e X B l L n t D b 2 w t M F 9 E X z Q s M T Q y f S Z x d W 9 0 O y w m c X V v d D t T Z W N 0 a W 9 u M S 9 k Y X R h I C g y K S 9 D a G F u Z 2 V k I F R 5 c G U u e 0 N v b C 0 w X 0 R f N S w x N D N 9 J n F 1 b 3 Q 7 L C Z x d W 9 0 O 1 N l Y 3 R p b 2 4 x L 2 R h d G E g K D I p L 0 N o Y W 5 n Z W Q g V H l w Z S 5 7 Q 2 9 s L T B f R F 8 2 L D E 0 N H 0 m c X V v d D s s J n F 1 b 3 Q 7 U 2 V j d G l v b j E v Z G F 0 Y S A o M i k v Q 2 h h b m d l Z C B U e X B l L n t D b 2 w t M F 9 E X z c s M T Q 1 f S Z x d W 9 0 O y w m c X V v d D t T Z W N 0 a W 9 u M S 9 k Y X R h I C g y K S 9 D a G F u Z 2 V k I F R 5 c G U u e 0 N v b C 0 w X 0 R f O C w x N D Z 9 J n F 1 b 3 Q 7 L C Z x d W 9 0 O 1 N l Y 3 R p b 2 4 x L 2 R h d G E g K D I p L 0 N o Y W 5 n Z W Q g V H l w Z S 5 7 Q 2 9 s L T B f R F 8 5 L D E 0 N 3 0 m c X V v d D s s J n F 1 b 3 Q 7 U 2 V j d G l v b j E v Z G F 0 Y S A o M i k v Q 2 h h b m d l Z C B U e X B l L n t D b 2 w t M F 9 E X z E w L D E 0 O H 0 m c X V v d D s s J n F 1 b 3 Q 7 U 2 V j d G l v b j E v Z G F 0 Y S A o M i k v Q 2 h h b m d l Z C B U e X B l L n t D b 2 w t M F 9 E X z E x L D E 0 O X 0 m c X V v d D s s J n F 1 b 3 Q 7 U 2 V j d G l v b j E v Z G F 0 Y S A o M i k v Q 2 h h b m d l Z C B U e X B l L n t D b 2 w t M F 9 E X z E y L D E 1 M H 0 m c X V v d D s s J n F 1 b 3 Q 7 U 2 V j d G l v b j E v Z G F 0 Y S A o M i k v Q 2 h h b m d l Z C B U e X B l L n t D b 2 w t M F 9 F X z E s M T U x f S Z x d W 9 0 O y w m c X V v d D t T Z W N 0 a W 9 u M S 9 k Y X R h I C g y K S 9 D a G F u Z 2 V k I F R 5 c G U u e 0 N v b C 0 w X 0 V f M i w x N T J 9 J n F 1 b 3 Q 7 L C Z x d W 9 0 O 1 N l Y 3 R p b 2 4 x L 2 R h d G E g K D I p L 0 N o Y W 5 n Z W Q g V H l w Z S 5 7 Q 2 9 s L T B f R V 8 z L D E 1 M 3 0 m c X V v d D s s J n F 1 b 3 Q 7 U 2 V j d G l v b j E v Z G F 0 Y S A o M i k v Q 2 h h b m d l Z C B U e X B l L n t D b 2 w t M F 9 F X z Q s M T U 0 f S Z x d W 9 0 O y w m c X V v d D t T Z W N 0 a W 9 u M S 9 k Y X R h I C g y K S 9 D a G F u Z 2 V k I F R 5 c G U u e 0 N v b C 0 w X 0 V f N S w x N T V 9 J n F 1 b 3 Q 7 L C Z x d W 9 0 O 1 N l Y 3 R p b 2 4 x L 2 R h d G E g K D I p L 0 N o Y W 5 n Z W Q g V H l w Z S 5 7 Q 2 9 s L T B f R V 8 2 L D E 1 N n 0 m c X V v d D s s J n F 1 b 3 Q 7 U 2 V j d G l v b j E v Z G F 0 Y S A o M i k v Q 2 h h b m d l Z C B U e X B l L n t D b 2 w t M F 9 F X z c s M T U 3 f S Z x d W 9 0 O y w m c X V v d D t T Z W N 0 a W 9 u M S 9 k Y X R h I C g y K S 9 D a G F u Z 2 V k I F R 5 c G U u e 0 N v b C 0 w X 0 V f O C w x N T h 9 J n F 1 b 3 Q 7 L C Z x d W 9 0 O 1 N l Y 3 R p b 2 4 x L 2 R h d G E g K D I p L 0 N o Y W 5 n Z W Q g V H l w Z S 5 7 Q 2 9 s L T B f R V 8 5 L D E 1 O X 0 m c X V v d D s s J n F 1 b 3 Q 7 U 2 V j d G l v b j E v Z G F 0 Y S A o M i k v Q 2 h h b m d l Z C B U e X B l L n t D b 2 w t M F 9 F X z E w L D E 2 M H 0 m c X V v d D s s J n F 1 b 3 Q 7 U 2 V j d G l v b j E v Z G F 0 Y S A o M i k v Q 2 h h b m d l Z C B U e X B l L n t D b 2 w t M F 9 F X z E x L D E 2 M X 0 m c X V v d D s s J n F 1 b 3 Q 7 U 2 V j d G l v b j E v Z G F 0 Y S A o M i k v Q 2 h h b m d l Z C B U e X B l L n t m M 2 h f Q V 8 x L D E 2 M n 0 m c X V v d D s s J n F 1 b 3 Q 7 U 2 V j d G l v b j E v Z G F 0 Y S A o M i k v Q 2 h h b m d l Z C B U e X B l L n t m M 2 h f Q V 8 y L D E 2 M 3 0 m c X V v d D s s J n F 1 b 3 Q 7 U 2 V j d G l v b j E v Z G F 0 Y S A o M i k v Q 2 h h b m d l Z C B U e X B l L n t m M 2 h f Q V 8 z L D E 2 N H 0 m c X V v d D s s J n F 1 b 3 Q 7 U 2 V j d G l v b j E v Z G F 0 Y S A o M i k v Q 2 h h b m d l Z C B U e X B l L n t m M 2 h f Q V 8 0 L D E 2 N X 0 m c X V v d D s s J n F 1 b 3 Q 7 U 2 V j d G l v b j E v Z G F 0 Y S A o M i k v Q 2 h h b m d l Z C B U e X B l L n t m M 2 h f Q V 8 1 L D E 2 N n 0 m c X V v d D s s J n F 1 b 3 Q 7 U 2 V j d G l v b j E v Z G F 0 Y S A o M i k v Q 2 h h b m d l Z C B U e X B l L n t m M 2 h f Q V 8 2 L D E 2 N 3 0 m c X V v d D s s J n F 1 b 3 Q 7 U 2 V j d G l v b j E v Z G F 0 Y S A o M i k v Q 2 h h b m d l Z C B U e X B l L n t m M 2 h f Q V 8 3 L D E 2 O H 0 m c X V v d D s s J n F 1 b 3 Q 7 U 2 V j d G l v b j E v Z G F 0 Y S A o M i k v Q 2 h h b m d l Z C B U e X B l L n t m M 2 h f Q V 8 4 L D E 2 O X 0 m c X V v d D s s J n F 1 b 3 Q 7 U 2 V j d G l v b j E v Z G F 0 Y S A o M i k v Q 2 h h b m d l Z C B U e X B l L n t m M 2 h f Q V 8 5 L D E 3 M H 0 m c X V v d D s s J n F 1 b 3 Q 7 U 2 V j d G l v b j E v Z G F 0 Y S A o M i k v Q 2 h h b m d l Z C B U e X B l L n t m M 2 h f Q V 8 x M C w x N z F 9 J n F 1 b 3 Q 7 L C Z x d W 9 0 O 1 N l Y 3 R p b 2 4 x L 2 R h d G E g K D I p L 0 N o Y W 5 n Z W Q g V H l w Z S 5 7 Z j N o X 0 F f M T E s M T c y f S Z x d W 9 0 O y w m c X V v d D t T Z W N 0 a W 9 u M S 9 k Y X R h I C g y K S 9 D a G F u Z 2 V k I F R 5 c G U u e 2 Y z a F 9 C X z E s M T c z f S Z x d W 9 0 O y w m c X V v d D t T Z W N 0 a W 9 u M S 9 k Y X R h I C g y K S 9 D a G F u Z 2 V k I F R 5 c G U u e 2 Y z a F 9 C X z I s M T c 0 f S Z x d W 9 0 O y w m c X V v d D t T Z W N 0 a W 9 u M S 9 k Y X R h I C g y K S 9 D a G F u Z 2 V k I F R 5 c G U u e 2 Y z a F 9 C X z M s M T c 1 f S Z x d W 9 0 O y w m c X V v d D t T Z W N 0 a W 9 u M S 9 k Y X R h I C g y K S 9 D a G F u Z 2 V k I F R 5 c G U u e 2 Y z a F 9 C X z Q s M T c 2 f S Z x d W 9 0 O y w m c X V v d D t T Z W N 0 a W 9 u M S 9 k Y X R h I C g y K S 9 D a G F u Z 2 V k I F R 5 c G U u e 2 Y z a F 9 C X z U s M T c 3 f S Z x d W 9 0 O y w m c X V v d D t T Z W N 0 a W 9 u M S 9 k Y X R h I C g y K S 9 D a G F u Z 2 V k I F R 5 c G U u e 2 Y z a F 9 C X z Y s M T c 4 f S Z x d W 9 0 O y w m c X V v d D t T Z W N 0 a W 9 u M S 9 k Y X R h I C g y K S 9 D a G F u Z 2 V k I F R 5 c G U u e 2 Y z a F 9 C X z c s M T c 5 f S Z x d W 9 0 O y w m c X V v d D t T Z W N 0 a W 9 u M S 9 k Y X R h I C g y K S 9 D a G F u Z 2 V k I F R 5 c G U u e 2 Y z a F 9 C X z g s M T g w f S Z x d W 9 0 O y w m c X V v d D t T Z W N 0 a W 9 u M S 9 k Y X R h I C g y K S 9 D a G F u Z 2 V k I F R 5 c G U u e 2 Y z a F 9 D X z E s M T g x f S Z x d W 9 0 O y w m c X V v d D t T Z W N 0 a W 9 u M S 9 k Y X R h I C g y K S 9 D a G F u Z 2 V k I F R 5 c G U u e 2 Y z a F 9 D X z I s M T g y f S Z x d W 9 0 O y w m c X V v d D t T Z W N 0 a W 9 u M S 9 k Y X R h I C g y K S 9 D a G F u Z 2 V k I F R 5 c G U u e 2 Y z a F 9 D X z M s M T g z f S Z x d W 9 0 O y w m c X V v d D t T Z W N 0 a W 9 u M S 9 k Y X R h I C g y K S 9 D a G F u Z 2 V k I F R 5 c G U u e 2 Y z a F 9 D X z Q s M T g 0 f S Z x d W 9 0 O y w m c X V v d D t T Z W N 0 a W 9 u M S 9 k Y X R h I C g y K S 9 D a G F u Z 2 V k I F R 5 c G U u e 2 Y z a F 9 D X z U s M T g 1 f S Z x d W 9 0 O y w m c X V v d D t T Z W N 0 a W 9 u M S 9 k Y X R h I C g y K S 9 D a G F u Z 2 V k I F R 5 c G U u e 2 Y z a F 9 D X z Y s M T g 2 f S Z x d W 9 0 O y w m c X V v d D t T Z W N 0 a W 9 u M S 9 k Y X R h I C g y K S 9 D a G F u Z 2 V k I F R 5 c G U u e 2 Y z a F 9 D X z c s M T g 3 f S Z x d W 9 0 O y w m c X V v d D t T Z W N 0 a W 9 u M S 9 k Y X R h I C g y K S 9 D a G F u Z 2 V k I F R 5 c G U u e 2 Y z a F 9 D X z g s M T g 4 f S Z x d W 9 0 O y w m c X V v d D t T Z W N 0 a W 9 u M S 9 k Y X R h I C g y K S 9 D a G F u Z 2 V k I F R 5 c G U u e 2 Y z a F 9 D X z k s M T g 5 f S Z x d W 9 0 O y w m c X V v d D t T Z W N 0 a W 9 u M S 9 k Y X R h I C g y K S 9 D a G F u Z 2 V k I F R 5 c G U u e 2 Y z a F 9 E X z E s M T k w f S Z x d W 9 0 O y w m c X V v d D t T Z W N 0 a W 9 u M S 9 k Y X R h I C g y K S 9 D a G F u Z 2 V k I F R 5 c G U u e 2 Y z a F 9 E X z I s M T k x f S Z x d W 9 0 O y w m c X V v d D t T Z W N 0 a W 9 u M S 9 k Y X R h I C g y K S 9 D a G F u Z 2 V k I F R 5 c G U u e 2 Y z a F 9 E X z M s M T k y f S Z x d W 9 0 O y w m c X V v d D t T Z W N 0 a W 9 u M S 9 k Y X R h I C g y K S 9 D a G F u Z 2 V k I F R 5 c G U u e 2 Y z a F 9 E X z Q s M T k z f S Z x d W 9 0 O y w m c X V v d D t T Z W N 0 a W 9 u M S 9 k Y X R h I C g y K S 9 D a G F u Z 2 V k I F R 5 c G U u e 2 Y z a F 9 E X z U s M T k 0 f S Z x d W 9 0 O y w m c X V v d D t T Z W N 0 a W 9 u M S 9 k Y X R h I C g y K S 9 D a G F u Z 2 V k I F R 5 c G U u e 2 Y z a F 9 E X z Y s M T k 1 f S Z x d W 9 0 O y w m c X V v d D t T Z W N 0 a W 9 u M S 9 k Y X R h I C g y K S 9 D a G F u Z 2 V k I F R 5 c G U u e 2 Y z a F 9 E X z c s M T k 2 f S Z x d W 9 0 O y w m c X V v d D t T Z W N 0 a W 9 u M S 9 k Y X R h I C g y K S 9 D a G F u Z 2 V k I F R 5 c G U u e 2 Y z a F 9 E X z g s M T k 3 f S Z x d W 9 0 O y w m c X V v d D t T Z W N 0 a W 9 u M S 9 k Y X R h I C g y K S 9 D a G F u Z 2 V k I F R 5 c G U u e 2 Y z a F 9 E X z k s M T k 4 f S Z x d W 9 0 O y w m c X V v d D t T Z W N 0 a W 9 u M S 9 k Y X R h I C g y K S 9 D a G F u Z 2 V k I F R 5 c G U u e 2 Y z a F 9 E X z E w L D E 5 O X 0 m c X V v d D s s J n F 1 b 3 Q 7 U 2 V j d G l v b j E v Z G F 0 Y S A o M i k v Q 2 h h b m d l Z C B U e X B l L n t m M 2 h f R V 8 x L D I w M H 0 m c X V v d D s s J n F 1 b 3 Q 7 U 2 V j d G l v b j E v Z G F 0 Y S A o M i k v Q 2 h h b m d l Z C B U e X B l L n t m M 2 h f R V 8 y L D I w M X 0 m c X V v d D s s J n F 1 b 3 Q 7 U 2 V j d G l v b j E v Z G F 0 Y S A o M i k v Q 2 h h b m d l Z C B U e X B l L n t m M 2 h f R V 8 z L D I w M n 0 m c X V v d D s s J n F 1 b 3 Q 7 U 2 V j d G l v b j E v Z G F 0 Y S A o M i k v Q 2 h h b m d l Z C B U e X B l L n t m M 2 h f R V 8 0 L D I w M 3 0 m c X V v d D s s J n F 1 b 3 Q 7 U 2 V j d G l v b j E v Z G F 0 Y S A o M i k v Q 2 h h b m d l Z C B U e X B l L n t m M 2 h f R V 8 1 L D I w N H 0 m c X V v d D s s J n F 1 b 3 Q 7 U 2 V j d G l v b j E v Z G F 0 Y S A o M i k v Q 2 h h b m d l Z C B U e X B l L n t m M 2 h f R V 8 2 L D I w N X 0 m c X V v d D s s J n F 1 b 3 Q 7 U 2 V j d G l v b j E v Z G F 0 Y S A o M i k v Q 2 h h b m d l Z C B U e X B l L n t m M 2 h f R V 8 3 L D I w N n 0 m c X V v d D s s J n F 1 b 3 Q 7 U 2 V j d G l v b j E v Z G F 0 Y S A o M i k v Q 2 h h b m d l Z C B U e X B l L n t m M 2 h f R V 8 4 L D I w N 3 0 m c X V v d D s s J n F 1 b 3 Q 7 U 2 V j d G l v b j E v Z G F 0 Y S A o M i k v Q 2 h h b m d l Z C B U e X B l L n t m M 2 h f R V 8 5 L D I w O H 0 m c X V v d D s s J n F 1 b 3 Q 7 U 2 V j d G l v b j E v Z G F 0 Y S A o M i k v Q 2 h h b m d l Z C B U e X B l L n t m M 2 h f R V 8 x M C w y M D l 9 J n F 1 b 3 Q 7 L C Z x d W 9 0 O 1 N l Y 3 R p b 2 4 x L 2 R h d G E g K D I p L 0 N o Y W 5 n Z W Q g V H l w Z S 5 7 c G d t M V 9 B X z E s M j E w f S Z x d W 9 0 O y w m c X V v d D t T Z W N 0 a W 9 u M S 9 k Y X R h I C g y K S 9 D a G F u Z 2 V k I F R 5 c G U u e 3 B n b T F f Q V 8 y L D I x M X 0 m c X V v d D s s J n F 1 b 3 Q 7 U 2 V j d G l v b j E v Z G F 0 Y S A o M i k v Q 2 h h b m d l Z C B U e X B l L n t w Z 2 0 x X 0 F f M y w y M T J 9 J n F 1 b 3 Q 7 L C Z x d W 9 0 O 1 N l Y 3 R p b 2 4 x L 2 R h d G E g K D I p L 0 N o Y W 5 n Z W Q g V H l w Z S 5 7 c G d t M V 9 B X z Q s M j E z f S Z x d W 9 0 O y w m c X V v d D t T Z W N 0 a W 9 u M S 9 k Y X R h I C g y K S 9 D a G F u Z 2 V k I F R 5 c G U u e 3 B n b T F f Q V 8 1 L D I x N H 0 m c X V v d D s s J n F 1 b 3 Q 7 U 2 V j d G l v b j E v Z G F 0 Y S A o M i k v Q 2 h h b m d l Z C B U e X B l L n t w Z 2 0 x X 0 F f N i w y M T V 9 J n F 1 b 3 Q 7 L C Z x d W 9 0 O 1 N l Y 3 R p b 2 4 x L 2 R h d G E g K D I p L 0 N o Y W 5 n Z W Q g V H l w Z S 5 7 c G d t M V 9 B X z c s M j E 2 f S Z x d W 9 0 O y w m c X V v d D t T Z W N 0 a W 9 u M S 9 k Y X R h I C g y K S 9 D a G F u Z 2 V k I F R 5 c G U u e 3 B n b T F f Q V 8 4 L D I x N 3 0 m c X V v d D s s J n F 1 b 3 Q 7 U 2 V j d G l v b j E v Z G F 0 Y S A o M i k v Q 2 h h b m d l Z C B U e X B l L n t w Z 2 0 x X 0 F f O S w y M T h 9 J n F 1 b 3 Q 7 L C Z x d W 9 0 O 1 N l Y 3 R p b 2 4 x L 2 R h d G E g K D I p L 0 N o Y W 5 n Z W Q g V H l w Z S 5 7 c G d t M V 9 B X z E w L D I x O X 0 m c X V v d D s s J n F 1 b 3 Q 7 U 2 V j d G l v b j E v Z G F 0 Y S A o M i k v Q 2 h h b m d l Z C B U e X B l L n t w Z 2 0 x X 0 F f M T E s M j I w f S Z x d W 9 0 O y w m c X V v d D t T Z W N 0 a W 9 u M S 9 k Y X R h I C g y K S 9 D a G F u Z 2 V k I F R 5 c G U u e 3 B n b T F f Q l 8 x L D I y M X 0 m c X V v d D s s J n F 1 b 3 Q 7 U 2 V j d G l v b j E v Z G F 0 Y S A o M i k v Q 2 h h b m d l Z C B U e X B l L n t w Z 2 0 x X 0 J f M i w y M j J 9 J n F 1 b 3 Q 7 L C Z x d W 9 0 O 1 N l Y 3 R p b 2 4 x L 2 R h d G E g K D I p L 0 N o Y W 5 n Z W Q g V H l w Z S 5 7 c G d t M V 9 C X z M s M j I z f S Z x d W 9 0 O y w m c X V v d D t T Z W N 0 a W 9 u M S 9 k Y X R h I C g y K S 9 D a G F u Z 2 V k I F R 5 c G U u e 3 B n b T F f Q l 8 0 L D I y N H 0 m c X V v d D s s J n F 1 b 3 Q 7 U 2 V j d G l v b j E v Z G F 0 Y S A o M i k v Q 2 h h b m d l Z C B U e X B l L n t w Z 2 0 x X 0 J f N S w y M j V 9 J n F 1 b 3 Q 7 L C Z x d W 9 0 O 1 N l Y 3 R p b 2 4 x L 2 R h d G E g K D I p L 0 N o Y W 5 n Z W Q g V H l w Z S 5 7 c G d t M V 9 C X z Y s M j I 2 f S Z x d W 9 0 O y w m c X V v d D t T Z W N 0 a W 9 u M S 9 k Y X R h I C g y K S 9 D a G F u Z 2 V k I F R 5 c G U u e 3 B n b T F f Q l 8 3 L D I y N 3 0 m c X V v d D s s J n F 1 b 3 Q 7 U 2 V j d G l v b j E v Z G F 0 Y S A o M i k v Q 2 h h b m d l Z C B U e X B l L n t w Z 2 0 x X 0 J f O C w y M j h 9 J n F 1 b 3 Q 7 L C Z x d W 9 0 O 1 N l Y 3 R p b 2 4 x L 2 R h d G E g K D I p L 0 N o Y W 5 n Z W Q g V H l w Z S 5 7 c G d t M V 9 D X z E s M j I 5 f S Z x d W 9 0 O y w m c X V v d D t T Z W N 0 a W 9 u M S 9 k Y X R h I C g y K S 9 D a G F u Z 2 V k I F R 5 c G U u e 3 B n b T F f Q 1 8 y L D I z M H 0 m c X V v d D s s J n F 1 b 3 Q 7 U 2 V j d G l v b j E v Z G F 0 Y S A o M i k v Q 2 h h b m d l Z C B U e X B l L n t w Z 2 0 x X 0 N f M y w y M z F 9 J n F 1 b 3 Q 7 L C Z x d W 9 0 O 1 N l Y 3 R p b 2 4 x L 2 R h d G E g K D I p L 0 N o Y W 5 n Z W Q g V H l w Z S 5 7 c G d t M V 9 D X z Q s M j M y f S Z x d W 9 0 O y w m c X V v d D t T Z W N 0 a W 9 u M S 9 k Y X R h I C g y K S 9 D a G F u Z 2 V k I F R 5 c G U u e 3 B n b T F f Q 1 8 1 L D I z M 3 0 m c X V v d D s s J n F 1 b 3 Q 7 U 2 V j d G l v b j E v Z G F 0 Y S A o M i k v Q 2 h h b m d l Z C B U e X B l L n t w Z 2 0 x X 0 N f N i w y M z R 9 J n F 1 b 3 Q 7 L C Z x d W 9 0 O 1 N l Y 3 R p b 2 4 x L 2 R h d G E g K D I p L 0 N o Y W 5 n Z W Q g V H l w Z S 5 7 c G d t M V 9 D X z c s M j M 1 f S Z x d W 9 0 O y w m c X V v d D t T Z W N 0 a W 9 u M S 9 k Y X R h I C g y K S 9 D a G F u Z 2 V k I F R 5 c G U u e 3 B n b T F f Q 1 8 4 L D I z N n 0 m c X V v d D s s J n F 1 b 3 Q 7 U 2 V j d G l v b j E v Z G F 0 Y S A o M i k v Q 2 h h b m d l Z C B U e X B l L n t w Z 2 0 x X 0 N f O S w y M z d 9 J n F 1 b 3 Q 7 L C Z x d W 9 0 O 1 N l Y 3 R p b 2 4 x L 2 R h d G E g K D I p L 0 N o Y W 5 n Z W Q g V H l w Z S 5 7 c G d t M V 9 D X z E w L D I z O H 0 m c X V v d D s s J n F 1 b 3 Q 7 U 2 V j d G l v b j E v Z G F 0 Y S A o M i k v Q 2 h h b m d l Z C B U e X B l L n t w Z 2 0 x X 0 N f M T E s M j M 5 f S Z x d W 9 0 O y w m c X V v d D t T Z W N 0 a W 9 u M S 9 k Y X R h I C g y K S 9 D a G F u Z 2 V k I F R 5 c G U u e 3 B n b T F f R F 8 x L D I 0 M H 0 m c X V v d D s s J n F 1 b 3 Q 7 U 2 V j d G l v b j E v Z G F 0 Y S A o M i k v Q 2 h h b m d l Z C B U e X B l L n t w Z 2 0 x X 0 R f M i w y N D F 9 J n F 1 b 3 Q 7 L C Z x d W 9 0 O 1 N l Y 3 R p b 2 4 x L 2 R h d G E g K D I p L 0 N o Y W 5 n Z W Q g V H l w Z S 5 7 c G d t M V 9 E X z M s M j Q y f S Z x d W 9 0 O y w m c X V v d D t T Z W N 0 a W 9 u M S 9 k Y X R h I C g y K S 9 D a G F u Z 2 V k I F R 5 c G U u e 3 B n b T F f R F 8 0 L D I 0 M 3 0 m c X V v d D s s J n F 1 b 3 Q 7 U 2 V j d G l v b j E v Z G F 0 Y S A o M i k v Q 2 h h b m d l Z C B U e X B l L n t w Z 2 0 x X 0 R f N S w y N D R 9 J n F 1 b 3 Q 7 L C Z x d W 9 0 O 1 N l Y 3 R p b 2 4 x L 2 R h d G E g K D I p L 0 N o Y W 5 n Z W Q g V H l w Z S 5 7 c G d t M V 9 E X z Y s M j Q 1 f S Z x d W 9 0 O y w m c X V v d D t T Z W N 0 a W 9 u M S 9 k Y X R h I C g y K S 9 D a G F u Z 2 V k I F R 5 c G U u e 3 B n b T F f R F 8 3 L D I 0 N n 0 m c X V v d D s s J n F 1 b 3 Q 7 U 2 V j d G l v b j E v Z G F 0 Y S A o M i k v Q 2 h h b m d l Z C B U e X B l L n t w Z 2 0 x X 0 R f O C w y N D d 9 J n F 1 b 3 Q 7 L C Z x d W 9 0 O 1 N l Y 3 R p b 2 4 x L 2 R h d G E g K D I p L 0 N o Y W 5 n Z W Q g V H l w Z S 5 7 c G d t M V 9 E X z k s M j Q 4 f S Z x d W 9 0 O y w m c X V v d D t T Z W N 0 a W 9 u M S 9 k Y X R h I C g y K S 9 D a G F u Z 2 V k I F R 5 c G U u e 3 B n b T F f R F 8 x M C w y N D l 9 J n F 1 b 3 Q 7 L C Z x d W 9 0 O 1 N l Y 3 R p b 2 4 x L 2 R h d G E g K D I p L 0 N o Y W 5 n Z W Q g V H l w Z S 5 7 c G d t M V 9 F X z E s M j U w f S Z x d W 9 0 O y w m c X V v d D t T Z W N 0 a W 9 u M S 9 k Y X R h I C g y K S 9 D a G F u Z 2 V k I F R 5 c G U u e 3 B n b T F f R V 8 y L D I 1 M X 0 m c X V v d D s s J n F 1 b 3 Q 7 U 2 V j d G l v b j E v Z G F 0 Y S A o M i k v Q 2 h h b m d l Z C B U e X B l L n t w Z 2 0 x X 0 V f M y w y N T J 9 J n F 1 b 3 Q 7 L C Z x d W 9 0 O 1 N l Y 3 R p b 2 4 x L 2 R h d G E g K D I p L 0 N o Y W 5 n Z W Q g V H l w Z S 5 7 c G d t M V 9 F X z Q s M j U z f S Z x d W 9 0 O y w m c X V v d D t T Z W N 0 a W 9 u M S 9 k Y X R h I C g y K S 9 D a G F u Z 2 V k I F R 5 c G U u e 3 B n b T F f R V 8 1 L D I 1 N H 0 m c X V v d D s s J n F 1 b 3 Q 7 U 2 V j d G l v b j E v Z G F 0 Y S A o M i k v Q 2 h h b m d l Z C B U e X B l L n t w Z 2 0 x X 0 V f N i w y N T V 9 J n F 1 b 3 Q 7 L C Z x d W 9 0 O 1 N l Y 3 R p b 2 4 x L 2 R h d G E g K D I p L 0 N o Y W 5 n Z W Q g V H l w Z S 5 7 c G d t M V 9 F X z c s M j U 2 f S Z x d W 9 0 O y w m c X V v d D t T Z W N 0 a W 9 u M S 9 k Y X R h I C g y K S 9 D a G F u Z 2 V k I F R 5 c G U u e 3 B n b T F f R V 8 4 L D I 1 N 3 0 m c X V v d D s s J n F 1 b 3 Q 7 U 2 V j d G l v b j E v Z G F 0 Y S A o M i k v Q 2 h h b m d l Z C B U e X B l L n t w Z 2 0 x X 0 V f O S w y N T h 9 J n F 1 b 3 Q 7 L C Z x d W 9 0 O 1 N l Y 3 R p b 2 4 x L 2 R h d G E g K D I p L 0 N o Y W 5 n Z W Q g V H l w Z S 5 7 c G d t M V 9 F X z E w L D I 1 O X 0 m c X V v d D s s J n F 1 b 3 Q 7 U 2 V j d G l v b j E v Z G F 0 Y S A o M i k v Q 2 h h b m d l Z C B U e X B l L n t D b 2 w t M F 9 B X z E y L D I 2 M H 0 m c X V v d D s s J n F 1 b 3 Q 7 U 2 V j d G l v b j E v Z G F 0 Y S A o M i k v Q 2 h h b m d l Z C B U e X B l L n t D b 2 w t M F 9 B X z E z L D I 2 M X 0 m c X V v d D s s J n F 1 b 3 Q 7 U 2 V j d G l v b j E v Z G F 0 Y S A o M i k v Q 2 h h b m d l Z C B U e X B l L n t D b 2 w t M F 9 B X z E 0 L D I 2 M n 0 m c X V v d D s s J n F 1 b 3 Q 7 U 2 V j d G l v b j E v Z G F 0 Y S A o M i k v Q 2 h h b m d l Z C B U e X B l L n t D b 2 w t M F 9 B X z E 1 L D I 2 M 3 0 m c X V v d D s s J n F 1 b 3 Q 7 U 2 V j d G l v b j E v Z G F 0 Y S A o M i k v Q 2 h h b m d l Z C B U e X B l L n t D b 2 w t M F 9 C X z E w L D I 2 N H 0 m c X V v d D s s J n F 1 b 3 Q 7 U 2 V j d G l v b j E v Z G F 0 Y S A o M i k v Q 2 h h b m d l Z C B U e X B l L n t D b 2 w t M F 9 C X z E x L D I 2 N X 0 m c X V v d D s s J n F 1 b 3 Q 7 U 2 V j d G l v b j E v Z G F 0 Y S A o M i k v Q 2 h h b m d l Z C B U e X B l L n t D b 2 w t M F 9 C X z E y L D I 2 N n 0 m c X V v d D s s J n F 1 b 3 Q 7 U 2 V j d G l v b j E v Z G F 0 Y S A o M i k v Q 2 h h b m d l Z C B U e X B l L n t D b 2 w t M F 9 C X z E z L D I 2 N 3 0 m c X V v d D s s J n F 1 b 3 Q 7 U 2 V j d G l v b j E v Z G F 0 Y S A o M i k v Q 2 h h b m d l Z C B U e X B l L n t D b 2 w t M F 9 C X z E 0 L D I 2 O H 0 m c X V v d D s s J n F 1 b 3 Q 7 U 2 V j d G l v b j E v Z G F 0 Y S A o M i k v Q 2 h h b m d l Z C B U e X B l L n t D b 2 w t M F 9 C X z E 1 L D I 2 O X 0 m c X V v d D s s J n F 1 b 3 Q 7 U 2 V j d G l v b j E v Z G F 0 Y S A o M i k v Q 2 h h b m d l Z C B U e X B l L n t D b 2 w t M F 9 D X z E 0 L D I 3 M H 0 m c X V v d D s s J n F 1 b 3 Q 7 U 2 V j d G l v b j E v Z G F 0 Y S A o M i k v Q 2 h h b m d l Z C B U e X B l L n t D b 2 w t M F 9 D X z E 1 L D I 3 M X 0 m c X V v d D s s J n F 1 b 3 Q 7 U 2 V j d G l v b j E v Z G F 0 Y S A o M i k v Q 2 h h b m d l Z C B U e X B l L n t D b 2 w t M F 9 E X z E z L D I 3 M n 0 m c X V v d D s s J n F 1 b 3 Q 7 U 2 V j d G l v b j E v Z G F 0 Y S A o M i k v Q 2 h h b m d l Z C B U e X B l L n t D b 2 w t M F 9 E X z E 0 L D I 3 M 3 0 m c X V v d D s s J n F 1 b 3 Q 7 U 2 V j d G l v b j E v Z G F 0 Y S A o M i k v Q 2 h h b m d l Z C B U e X B l L n t D b 2 w t M F 9 E X z E 1 L D I 3 N H 0 m c X V v d D s s J n F 1 b 3 Q 7 U 2 V j d G l v b j E v Z G F 0 Y S A o M i k v Q 2 h h b m d l Z C B U e X B l L n t D b 2 w t M F 9 F X z E y L D I 3 N X 0 m c X V v d D s s J n F 1 b 3 Q 7 U 2 V j d G l v b j E v Z G F 0 Y S A o M i k v Q 2 h h b m d l Z C B U e X B l L n t D b 2 w t M F 9 F X z E z L D I 3 N n 0 m c X V v d D s s J n F 1 b 3 Q 7 U 2 V j d G l v b j E v Z G F 0 Y S A o M i k v Q 2 h h b m d l Z C B U e X B l L n t D b 2 w t M F 9 F X z E 0 L D I 3 N 3 0 m c X V v d D s s J n F 1 b 3 Q 7 U 2 V j d G l v b j E v Z G F 0 Y S A o M i k v Q 2 h h b m d l Z C B U e X B l L n t D b 2 w t M F 9 F X z E 1 L D I 3 O H 0 m c X V v d D s s J n F 1 b 3 Q 7 U 2 V j d G l v b j E v Z G F 0 Y S A o M i k v Q 2 h h b m d l Z C B U e X B l L n t i Y W 0 z X 0 F f M T I s M j c 5 f S Z x d W 9 0 O y w m c X V v d D t T Z W N 0 a W 9 u M S 9 k Y X R h I C g y K S 9 D a G F u Z 2 V k I F R 5 c G U u e 2 J h b T N f Q V 8 x M y w y O D B 9 J n F 1 b 3 Q 7 L C Z x d W 9 0 O 1 N l Y 3 R p b 2 4 x L 2 R h d G E g K D I p L 0 N o Y W 5 n Z W Q g V H l w Z S 5 7 Y m F t M 1 9 B X z E 0 L D I 4 M X 0 m c X V v d D s s J n F 1 b 3 Q 7 U 2 V j d G l v b j E v Z G F 0 Y S A o M i k v Q 2 h h b m d l Z C B U e X B l L n t i Y W 0 z X 0 F f M T U s M j g y f S Z x d W 9 0 O y w m c X V v d D t T Z W N 0 a W 9 u M S 9 k Y X R h I C g y K S 9 D a G F u Z 2 V k I F R 5 c G U u e 2 J h b T N f Q l 8 x M i w y O D N 9 J n F 1 b 3 Q 7 L C Z x d W 9 0 O 1 N l Y 3 R p b 2 4 x L 2 R h d G E g K D I p L 0 N o Y W 5 n Z W Q g V H l w Z S 5 7 Y m F t M 1 9 C X z E z L D I 4 N H 0 m c X V v d D s s J n F 1 b 3 Q 7 U 2 V j d G l v b j E v Z G F 0 Y S A o M i k v Q 2 h h b m d l Z C B U e X B l L n t i Y W 0 z X 0 J f M T Q s M j g 1 f S Z x d W 9 0 O y w m c X V v d D t T Z W N 0 a W 9 u M S 9 k Y X R h I C g y K S 9 D a G F u Z 2 V k I F R 5 c G U u e 2 J h b T N f Q l 8 x N S w y O D Z 9 J n F 1 b 3 Q 7 L C Z x d W 9 0 O 1 N l Y 3 R p b 2 4 x L 2 R h d G E g K D I p L 0 N o Y W 5 n Z W Q g V H l w Z S 5 7 Y m F t M 1 9 D X z E z L D I 4 N 3 0 m c X V v d D s s J n F 1 b 3 Q 7 U 2 V j d G l v b j E v Z G F 0 Y S A o M i k v Q 2 h h b m d l Z C B U e X B l L n t i Y W 0 z X 0 N f M T Q s M j g 4 f S Z x d W 9 0 O y w m c X V v d D t T Z W N 0 a W 9 u M S 9 k Y X R h I C g y K S 9 D a G F u Z 2 V k I F R 5 c G U u e 2 J h b T N f Q 1 8 x N S w y O D l 9 J n F 1 b 3 Q 7 L C Z x d W 9 0 O 1 N l Y 3 R p b 2 4 x L 2 R h d G E g K D I p L 0 N o Y W 5 n Z W Q g V H l w Z S 5 7 Y m F t M 1 9 E X z E x L D I 5 M H 0 m c X V v d D s s J n F 1 b 3 Q 7 U 2 V j d G l v b j E v Z G F 0 Y S A o M i k v Q 2 h h b m d l Z C B U e X B l L n t i Y W 0 z X 0 R f M T I s M j k x f S Z x d W 9 0 O y w m c X V v d D t T Z W N 0 a W 9 u M S 9 k Y X R h I C g y K S 9 D a G F u Z 2 V k I F R 5 c G U u e 2 J h b T N f R F 8 x M y w y O T J 9 J n F 1 b 3 Q 7 L C Z x d W 9 0 O 1 N l Y 3 R p b 2 4 x L 2 R h d G E g K D I p L 0 N o Y W 5 n Z W Q g V H l w Z S 5 7 Y m F t M 1 9 E X z E 0 L D I 5 M 3 0 m c X V v d D s s J n F 1 b 3 Q 7 U 2 V j d G l v b j E v Z G F 0 Y S A o M i k v Q 2 h h b m d l Z C B U e X B l L n t i Y W 0 z X 0 R f M T U s M j k 0 f S Z x d W 9 0 O y w m c X V v d D t T Z W N 0 a W 9 u M S 9 k Y X R h I C g y K S 9 D a G F u Z 2 V k I F R 5 c G U u e 2 J h b T N f R V 8 x M S w y O T V 9 J n F 1 b 3 Q 7 L C Z x d W 9 0 O 1 N l Y 3 R p b 2 4 x L 2 R h d G E g K D I p L 0 N o Y W 5 n Z W Q g V H l w Z S 5 7 Y m F t M 1 9 F X z E y L D I 5 N n 0 m c X V v d D s s J n F 1 b 3 Q 7 U 2 V j d G l v b j E v Z G F 0 Y S A o M i k v Q 2 h h b m d l Z C B U e X B l L n t i Y W 0 z X 0 V f M T M s M j k 3 f S Z x d W 9 0 O y w m c X V v d D t T Z W N 0 a W 9 u M S 9 k Y X R h I C g y K S 9 D a G F u Z 2 V k I F R 5 c G U u e 2 J h b T N f R V 8 x N C w y O T h 9 J n F 1 b 3 Q 7 L C Z x d W 9 0 O 1 N l Y 3 R p b 2 4 x L 2 R h d G E g K D I p L 0 N o Y W 5 n Z W Q g V H l w Z S 5 7 Y m F t M 1 9 F X z E 1 L D I 5 O X 0 m c X V v d D s s J n F 1 b 3 Q 7 U 2 V j d G l v b j E v Z G F 0 Y S A o M i k v Q 2 h h b m d l Z C B U e X B l L n t j a H N f Q V 8 x M i w z M D B 9 J n F 1 b 3 Q 7 L C Z x d W 9 0 O 1 N l Y 3 R p b 2 4 x L 2 R h d G E g K D I p L 0 N o Y W 5 n Z W Q g V H l w Z S 5 7 Y 2 h z X 0 F f M T M s M z A x f S Z x d W 9 0 O y w m c X V v d D t T Z W N 0 a W 9 u M S 9 k Y X R h I C g y K S 9 D a G F u Z 2 V k I F R 5 c G U u e 2 N o c 1 9 B X z E 0 L D M w M n 0 m c X V v d D s s J n F 1 b 3 Q 7 U 2 V j d G l v b j E v Z G F 0 Y S A o M i k v Q 2 h h b m d l Z C B U e X B l L n t j a H N f Q V 8 x N S w z M D N 9 J n F 1 b 3 Q 7 L C Z x d W 9 0 O 1 N l Y 3 R p b 2 4 x L 2 R h d G E g K D I p L 0 N o Y W 5 n Z W Q g V H l w Z S 5 7 Y 2 h z X 0 J f O S w z M D R 9 J n F 1 b 3 Q 7 L C Z x d W 9 0 O 1 N l Y 3 R p b 2 4 x L 2 R h d G E g K D I p L 0 N o Y W 5 n Z W Q g V H l w Z S 5 7 Y 2 h z X 0 J f M T A s M z A 1 f S Z x d W 9 0 O y w m c X V v d D t T Z W N 0 a W 9 u M S 9 k Y X R h I C g y K S 9 D a G F u Z 2 V k I F R 5 c G U u e 2 N o c 1 9 C X z E x L D M w N n 0 m c X V v d D s s J n F 1 b 3 Q 7 U 2 V j d G l v b j E v Z G F 0 Y S A o M i k v Q 2 h h b m d l Z C B U e X B l L n t j a H N f Q l 8 x M i w z M D d 9 J n F 1 b 3 Q 7 L C Z x d W 9 0 O 1 N l Y 3 R p b 2 4 x L 2 R h d G E g K D I p L 0 N o Y W 5 n Z W Q g V H l w Z S 5 7 Y 2 h z X 0 J f M T M s M z A 4 f S Z x d W 9 0 O y w m c X V v d D t T Z W N 0 a W 9 u M S 9 k Y X R h I C g y K S 9 D a G F u Z 2 V k I F R 5 c G U u e 2 N o c 1 9 C X z E 0 L D M w O X 0 m c X V v d D s s J n F 1 b 3 Q 7 U 2 V j d G l v b j E v Z G F 0 Y S A o M i k v Q 2 h h b m d l Z C B U e X B l L n t j a H N f Q l 8 x N S w z M T B 9 J n F 1 b 3 Q 7 L C Z x d W 9 0 O 1 N l Y 3 R p b 2 4 x L 2 R h d G E g K D I p L 0 N o Y W 5 n Z W Q g V H l w Z S 5 7 Y 2 h z X 0 N f M T M s M z E x f S Z x d W 9 0 O y w m c X V v d D t T Z W N 0 a W 9 u M S 9 k Y X R h I C g y K S 9 D a G F u Z 2 V k I F R 5 c G U u e 2 N o c 1 9 D X z E 0 L D M x M n 0 m c X V v d D s s J n F 1 b 3 Q 7 U 2 V j d G l v b j E v Z G F 0 Y S A o M i k v Q 2 h h b m d l Z C B U e X B l L n t j a H N f Q 1 8 x N S w z M T N 9 J n F 1 b 3 Q 7 L C Z x d W 9 0 O 1 N l Y 3 R p b 2 4 x L 2 R h d G E g K D I p L 0 N o Y W 5 n Z W Q g V H l w Z S 5 7 Y 2 h z X 0 R f M T E s M z E 0 f S Z x d W 9 0 O y w m c X V v d D t T Z W N 0 a W 9 u M S 9 k Y X R h I C g y K S 9 D a G F u Z 2 V k I F R 5 c G U u e 2 N o c 1 9 E X z E y L D M x N X 0 m c X V v d D s s J n F 1 b 3 Q 7 U 2 V j d G l v b j E v Z G F 0 Y S A o M i k v Q 2 h h b m d l Z C B U e X B l L n t j a H N f R F 8 x M y w z M T Z 9 J n F 1 b 3 Q 7 L C Z x d W 9 0 O 1 N l Y 3 R p b 2 4 x L 2 R h d G E g K D I p L 0 N o Y W 5 n Z W Q g V H l w Z S 5 7 Y 2 h z X 0 R f M T Q s M z E 3 f S Z x d W 9 0 O y w m c X V v d D t T Z W N 0 a W 9 u M S 9 k Y X R h I C g y K S 9 D a G F u Z 2 V k I F R 5 c G U u e 2 N o c 1 9 E X z E 1 L D M x O H 0 m c X V v d D s s J n F 1 b 3 Q 7 U 2 V j d G l v b j E v Z G F 0 Y S A o M i k v Q 2 h h b m d l Z C B U e X B l L n t j a H N f R V 8 x M S w z M T l 9 J n F 1 b 3 Q 7 L C Z x d W 9 0 O 1 N l Y 3 R p b 2 4 x L 2 R h d G E g K D I p L 0 N o Y W 5 n Z W Q g V H l w Z S 5 7 Y 2 h z X 0 V f M T I s M z I w f S Z x d W 9 0 O y w m c X V v d D t T Z W N 0 a W 9 u M S 9 k Y X R h I C g y K S 9 D a G F u Z 2 V k I F R 5 c G U u e 2 N o c 1 9 F X z E z L D M y M X 0 m c X V v d D s s J n F 1 b 3 Q 7 U 2 V j d G l v b j E v Z G F 0 Y S A o M i k v Q 2 h h b m d l Z C B U e X B l L n t j a H N f R V 8 x N C w z M j J 9 J n F 1 b 3 Q 7 L C Z x d W 9 0 O 1 N l Y 3 R p b 2 4 x L 2 R h d G E g K D I p L 0 N o Y W 5 n Z W Q g V H l w Z S 5 7 Y 2 h z X 0 V f M T U s M z I z f S Z x d W 9 0 O y w m c X V v d D t T Z W N 0 a W 9 u M S 9 k Y X R h I C g y K S 9 D a G F u Z 2 V k I F R 5 c G U u e 2 Y z a F 9 B X z E y L D M y N H 0 m c X V v d D s s J n F 1 b 3 Q 7 U 2 V j d G l v b j E v Z G F 0 Y S A o M i k v Q 2 h h b m d l Z C B U e X B l L n t m M 2 h f Q V 8 x M y w z M j V 9 J n F 1 b 3 Q 7 L C Z x d W 9 0 O 1 N l Y 3 R p b 2 4 x L 2 R h d G E g K D I p L 0 N o Y W 5 n Z W Q g V H l w Z S 5 7 Z j N o X 0 F f M T Q s M z I 2 f S Z x d W 9 0 O y w m c X V v d D t T Z W N 0 a W 9 u M S 9 k Y X R h I C g y K S 9 D a G F u Z 2 V k I F R 5 c G U u e 2 Y z a F 9 B X z E 1 L D M y N 3 0 m c X V v d D s s J n F 1 b 3 Q 7 U 2 V j d G l v b j E v Z G F 0 Y S A o M i k v Q 2 h h b m d l Z C B U e X B l L n t m M 2 h f Q l 8 5 L D M y O H 0 m c X V v d D s s J n F 1 b 3 Q 7 U 2 V j d G l v b j E v Z G F 0 Y S A o M i k v Q 2 h h b m d l Z C B U e X B l L n t m M 2 h f Q l 8 x M C w z M j l 9 J n F 1 b 3 Q 7 L C Z x d W 9 0 O 1 N l Y 3 R p b 2 4 x L 2 R h d G E g K D I p L 0 N o Y W 5 n Z W Q g V H l w Z S 5 7 Z j N o X 0 J f M T E s M z M w f S Z x d W 9 0 O y w m c X V v d D t T Z W N 0 a W 9 u M S 9 k Y X R h I C g y K S 9 D a G F u Z 2 V k I F R 5 c G U u e 2 Y z a F 9 C X z E y L D M z M X 0 m c X V v d D s s J n F 1 b 3 Q 7 U 2 V j d G l v b j E v Z G F 0 Y S A o M i k v Q 2 h h b m d l Z C B U e X B l L n t m M 2 h f Q l 8 x M y w z M z J 9 J n F 1 b 3 Q 7 L C Z x d W 9 0 O 1 N l Y 3 R p b 2 4 x L 2 R h d G E g K D I p L 0 N o Y W 5 n Z W Q g V H l w Z S 5 7 Z j N o X 0 J f M T Q s M z M z f S Z x d W 9 0 O y w m c X V v d D t T Z W N 0 a W 9 u M S 9 k Y X R h I C g y K S 9 D a G F u Z 2 V k I F R 5 c G U u e 2 Y z a F 9 C X z E 1 L D M z N H 0 m c X V v d D s s J n F 1 b 3 Q 7 U 2 V j d G l v b j E v Z G F 0 Y S A o M i k v Q 2 h h b m d l Z C B U e X B l L n t m M 2 h f Q 1 8 x M C w z M z V 9 J n F 1 b 3 Q 7 L C Z x d W 9 0 O 1 N l Y 3 R p b 2 4 x L 2 R h d G E g K D I p L 0 N o Y W 5 n Z W Q g V H l w Z S 5 7 Z j N o X 0 N f M T E s M z M 2 f S Z x d W 9 0 O y w m c X V v d D t T Z W N 0 a W 9 u M S 9 k Y X R h I C g y K S 9 D a G F u Z 2 V k I F R 5 c G U u e 2 Y z a F 9 D X z E y L D M z N 3 0 m c X V v d D s s J n F 1 b 3 Q 7 U 2 V j d G l v b j E v Z G F 0 Y S A o M i k v Q 2 h h b m d l Z C B U e X B l L n t m M 2 h f Q 1 8 x M y w z M z h 9 J n F 1 b 3 Q 7 L C Z x d W 9 0 O 1 N l Y 3 R p b 2 4 x L 2 R h d G E g K D I p L 0 N o Y W 5 n Z W Q g V H l w Z S 5 7 Z j N o X 0 N f M T Q s M z M 5 f S Z x d W 9 0 O y w m c X V v d D t T Z W N 0 a W 9 u M S 9 k Y X R h I C g y K S 9 D a G F u Z 2 V k I F R 5 c G U u e 2 Y z a F 9 D X z E 1 L D M 0 M H 0 m c X V v d D s s J n F 1 b 3 Q 7 U 2 V j d G l v b j E v Z G F 0 Y S A o M i k v Q 2 h h b m d l Z C B U e X B l L n t m M 2 h f R F 8 x M S w z N D F 9 J n F 1 b 3 Q 7 L C Z x d W 9 0 O 1 N l Y 3 R p b 2 4 x L 2 R h d G E g K D I p L 0 N o Y W 5 n Z W Q g V H l w Z S 5 7 Z j N o X 0 R f M T I s M z Q y f S Z x d W 9 0 O y w m c X V v d D t T Z W N 0 a W 9 u M S 9 k Y X R h I C g y K S 9 D a G F u Z 2 V k I F R 5 c G U u e 2 Y z a F 9 E X z E z L D M 0 M 3 0 m c X V v d D s s J n F 1 b 3 Q 7 U 2 V j d G l v b j E v Z G F 0 Y S A o M i k v Q 2 h h b m d l Z C B U e X B l L n t m M 2 h f R F 8 x N C w z N D R 9 J n F 1 b 3 Q 7 L C Z x d W 9 0 O 1 N l Y 3 R p b 2 4 x L 2 R h d G E g K D I p L 0 N o Y W 5 n Z W Q g V H l w Z S 5 7 Z j N o X 0 R f M T U s M z Q 1 f S Z x d W 9 0 O y w m c X V v d D t T Z W N 0 a W 9 u M S 9 k Y X R h I C g y K S 9 D a G F u Z 2 V k I F R 5 c G U u e 2 Y z a F 9 F X z E x L D M 0 N n 0 m c X V v d D s s J n F 1 b 3 Q 7 U 2 V j d G l v b j E v Z G F 0 Y S A o M i k v Q 2 h h b m d l Z C B U e X B l L n t m M 2 h f R V 8 x M i w z N D d 9 J n F 1 b 3 Q 7 L C Z x d W 9 0 O 1 N l Y 3 R p b 2 4 x L 2 R h d G E g K D I p L 0 N o Y W 5 n Z W Q g V H l w Z S 5 7 Z j N o X 0 V f M T M s M z Q 4 f S Z x d W 9 0 O y w m c X V v d D t T Z W N 0 a W 9 u M S 9 k Y X R h I C g y K S 9 D a G F u Z 2 V k I F R 5 c G U u e 2 Y z a F 9 F X z E 0 L D M 0 O X 0 m c X V v d D s s J n F 1 b 3 Q 7 U 2 V j d G l v b j E v Z G F 0 Y S A o M i k v Q 2 h h b m d l Z C B U e X B l L n t m M 2 h f R V 8 x N S w z N T B 9 J n F 1 b 3 Q 7 L C Z x d W 9 0 O 1 N l Y 3 R p b 2 4 x L 2 R h d G E g K D I p L 0 N o Y W 5 n Z W Q g V H l w Z S 5 7 c G d t M V 9 B X z E y L D M 1 M X 0 m c X V v d D s s J n F 1 b 3 Q 7 U 2 V j d G l v b j E v Z G F 0 Y S A o M i k v Q 2 h h b m d l Z C B U e X B l L n t w Z 2 0 x X 0 F f M T M s M z U y f S Z x d W 9 0 O y w m c X V v d D t T Z W N 0 a W 9 u M S 9 k Y X R h I C g y K S 9 D a G F u Z 2 V k I F R 5 c G U u e 3 B n b T F f Q V 8 x N C w z N T N 9 J n F 1 b 3 Q 7 L C Z x d W 9 0 O 1 N l Y 3 R p b 2 4 x L 2 R h d G E g K D I p L 0 N o Y W 5 n Z W Q g V H l w Z S 5 7 c G d t M V 9 B X z E 1 L D M 1 N H 0 m c X V v d D s s J n F 1 b 3 Q 7 U 2 V j d G l v b j E v Z G F 0 Y S A o M i k v Q 2 h h b m d l Z C B U e X B l L n t w Z 2 0 x X 0 J f O S w z N T V 9 J n F 1 b 3 Q 7 L C Z x d W 9 0 O 1 N l Y 3 R p b 2 4 x L 2 R h d G E g K D I p L 0 N o Y W 5 n Z W Q g V H l w Z S 5 7 c G d t M V 9 C X z E w L D M 1 N n 0 m c X V v d D s s J n F 1 b 3 Q 7 U 2 V j d G l v b j E v Z G F 0 Y S A o M i k v Q 2 h h b m d l Z C B U e X B l L n t w Z 2 0 x X 0 J f M T E s M z U 3 f S Z x d W 9 0 O y w m c X V v d D t T Z W N 0 a W 9 u M S 9 k Y X R h I C g y K S 9 D a G F u Z 2 V k I F R 5 c G U u e 3 B n b T F f Q l 8 x M i w z N T h 9 J n F 1 b 3 Q 7 L C Z x d W 9 0 O 1 N l Y 3 R p b 2 4 x L 2 R h d G E g K D I p L 0 N o Y W 5 n Z W Q g V H l w Z S 5 7 c G d t M V 9 C X z E z L D M 1 O X 0 m c X V v d D s s J n F 1 b 3 Q 7 U 2 V j d G l v b j E v Z G F 0 Y S A o M i k v Q 2 h h b m d l Z C B U e X B l L n t w Z 2 0 x X 0 J f M T Q s M z Y w f S Z x d W 9 0 O y w m c X V v d D t T Z W N 0 a W 9 u M S 9 k Y X R h I C g y K S 9 D a G F u Z 2 V k I F R 5 c G U u e 3 B n b T F f Q l 8 x N S w z N j F 9 J n F 1 b 3 Q 7 L C Z x d W 9 0 O 1 N l Y 3 R p b 2 4 x L 2 R h d G E g K D I p L 0 N o Y W 5 n Z W Q g V H l w Z S 5 7 c G d t M V 9 D X z E y L D M 2 M n 0 m c X V v d D s s J n F 1 b 3 Q 7 U 2 V j d G l v b j E v Z G F 0 Y S A o M i k v Q 2 h h b m d l Z C B U e X B l L n t w Z 2 0 x X 0 N f M T M s M z Y z f S Z x d W 9 0 O y w m c X V v d D t T Z W N 0 a W 9 u M S 9 k Y X R h I C g y K S 9 D a G F u Z 2 V k I F R 5 c G U u e 3 B n b T F f Q 1 8 x N C w z N j R 9 J n F 1 b 3 Q 7 L C Z x d W 9 0 O 1 N l Y 3 R p b 2 4 x L 2 R h d G E g K D I p L 0 N o Y W 5 n Z W Q g V H l w Z S 5 7 c G d t M V 9 D X z E 1 L D M 2 N X 0 m c X V v d D s s J n F 1 b 3 Q 7 U 2 V j d G l v b j E v Z G F 0 Y S A o M i k v Q 2 h h b m d l Z C B U e X B l L n t w Z 2 0 x X 0 R f M T E s M z Y 2 f S Z x d W 9 0 O y w m c X V v d D t T Z W N 0 a W 9 u M S 9 k Y X R h I C g y K S 9 D a G F u Z 2 V k I F R 5 c G U u e 3 B n b T F f R F 8 x M i w z N j d 9 J n F 1 b 3 Q 7 L C Z x d W 9 0 O 1 N l Y 3 R p b 2 4 x L 2 R h d G E g K D I p L 0 N o Y W 5 n Z W Q g V H l w Z S 5 7 c G d t M V 9 E X z E z L D M 2 O H 0 m c X V v d D s s J n F 1 b 3 Q 7 U 2 V j d G l v b j E v Z G F 0 Y S A o M i k v Q 2 h h b m d l Z C B U e X B l L n t w Z 2 0 x X 0 R f M T Q s M z Y 5 f S Z x d W 9 0 O y w m c X V v d D t T Z W N 0 a W 9 u M S 9 k Y X R h I C g y K S 9 D a G F u Z 2 V k I F R 5 c G U u e 3 B n b T F f R F 8 x N S w z N z B 9 J n F 1 b 3 Q 7 L C Z x d W 9 0 O 1 N l Y 3 R p b 2 4 x L 2 R h d G E g K D I p L 0 N o Y W 5 n Z W Q g V H l w Z S 5 7 c G d t M V 9 F X z E x L D M 3 M X 0 m c X V v d D s s J n F 1 b 3 Q 7 U 2 V j d G l v b j E v Z G F 0 Y S A o M i k v Q 2 h h b m d l Z C B U e X B l L n t w Z 2 0 x X 0 V f M T I s M z c y f S Z x d W 9 0 O y w m c X V v d D t T Z W N 0 a W 9 u M S 9 k Y X R h I C g y K S 9 D a G F u Z 2 V k I F R 5 c G U u e 3 B n b T F f R V 8 x M y w z N z N 9 J n F 1 b 3 Q 7 L C Z x d W 9 0 O 1 N l Y 3 R p b 2 4 x L 2 R h d G E g K D I p L 0 N o Y W 5 n Z W Q g V H l w Z S 5 7 c G d t M V 9 F X z E 0 L D M 3 N H 0 m c X V v d D s s J n F 1 b 3 Q 7 U 2 V j d G l v b j E v Z G F 0 Y S A o M i k v Q 2 h h b m d l Z C B U e X B l L n t w Z 2 0 x X 0 V f M T U s M z c 1 f S Z x d W 9 0 O y w m c X V v d D t T Z W N 0 a W 9 u M S 9 k Y X R h I C g y K S 9 D a G F u Z 2 V k I F R 5 c G U u e y w z N z Z 9 J n F 1 b 3 Q 7 X S w m c X V v d D t D b 2 x 1 b W 5 D b 3 V u d C Z x d W 9 0 O z o z N z c s J n F 1 b 3 Q 7 S 2 V 5 Q 2 9 s d W 1 u T m F t Z X M m c X V v d D s 6 W 1 0 s J n F 1 b 3 Q 7 Q 2 9 s d W 1 u S W R l b n R p d G l l c y Z x d W 9 0 O z p b J n F 1 b 3 Q 7 U 2 V j d G l v b j E v Z G F 0 Y S A o M i k v Q 2 h h b m d l Z C B U e X B l L n t n d F 9 s Z X R 0 Z X J f b n I s M H 0 m c X V v d D s s J n F 1 b 3 Q 7 U 2 V j d G l v b j E v Z G F 0 Y S A o M i k v Q 2 h h b m d l Z C B U e X B l L n t i Y W 0 z X 0 F f M S w x f S Z x d W 9 0 O y w m c X V v d D t T Z W N 0 a W 9 u M S 9 k Y X R h I C g y K S 9 D a G F u Z 2 V k I F R 5 c G U u e 2 J h b T N f Q V 8 y L D J 9 J n F 1 b 3 Q 7 L C Z x d W 9 0 O 1 N l Y 3 R p b 2 4 x L 2 R h d G E g K D I p L 0 N o Y W 5 n Z W Q g V H l w Z S 5 7 Y m F t M 1 9 B X z M s M 3 0 m c X V v d D s s J n F 1 b 3 Q 7 U 2 V j d G l v b j E v Z G F 0 Y S A o M i k v Q 2 h h b m d l Z C B U e X B l L n t i Y W 0 z X 0 F f N C w 0 f S Z x d W 9 0 O y w m c X V v d D t T Z W N 0 a W 9 u M S 9 k Y X R h I C g y K S 9 D a G F u Z 2 V k I F R 5 c G U u e 2 J h b T N f Q V 8 1 L D V 9 J n F 1 b 3 Q 7 L C Z x d W 9 0 O 1 N l Y 3 R p b 2 4 x L 2 R h d G E g K D I p L 0 N o Y W 5 n Z W Q g V H l w Z S 5 7 Y m F t M 1 9 B X z Y s N n 0 m c X V v d D s s J n F 1 b 3 Q 7 U 2 V j d G l v b j E v Z G F 0 Y S A o M i k v Q 2 h h b m d l Z C B U e X B l L n t i Y W 0 z X 0 F f N y w 3 f S Z x d W 9 0 O y w m c X V v d D t T Z W N 0 a W 9 u M S 9 k Y X R h I C g y K S 9 D a G F u Z 2 V k I F R 5 c G U u e 2 J h b T N f Q V 8 4 L D h 9 J n F 1 b 3 Q 7 L C Z x d W 9 0 O 1 N l Y 3 R p b 2 4 x L 2 R h d G E g K D I p L 0 N o Y W 5 n Z W Q g V H l w Z S 5 7 Y m F t M 1 9 B X z k s O X 0 m c X V v d D s s J n F 1 b 3 Q 7 U 2 V j d G l v b j E v Z G F 0 Y S A o M i k v Q 2 h h b m d l Z C B U e X B l L n t i Y W 0 z X 0 F f M T A s M T B 9 J n F 1 b 3 Q 7 L C Z x d W 9 0 O 1 N l Y 3 R p b 2 4 x L 2 R h d G E g K D I p L 0 N o Y W 5 n Z W Q g V H l w Z S 5 7 Y m F t M 1 9 B X z E x L D E x f S Z x d W 9 0 O y w m c X V v d D t T Z W N 0 a W 9 u M S 9 k Y X R h I C g y K S 9 D a G F u Z 2 V k I F R 5 c G U u e 2 J h b T N f Q l 8 x L D E y f S Z x d W 9 0 O y w m c X V v d D t T Z W N 0 a W 9 u M S 9 k Y X R h I C g y K S 9 D a G F u Z 2 V k I F R 5 c G U u e 2 J h b T N f Q l 8 y L D E z f S Z x d W 9 0 O y w m c X V v d D t T Z W N 0 a W 9 u M S 9 k Y X R h I C g y K S 9 D a G F u Z 2 V k I F R 5 c G U u e 2 J h b T N f Q l 8 z L D E 0 f S Z x d W 9 0 O y w m c X V v d D t T Z W N 0 a W 9 u M S 9 k Y X R h I C g y K S 9 D a G F u Z 2 V k I F R 5 c G U u e 2 J h b T N f Q l 8 0 L D E 1 f S Z x d W 9 0 O y w m c X V v d D t T Z W N 0 a W 9 u M S 9 k Y X R h I C g y K S 9 D a G F u Z 2 V k I F R 5 c G U u e 2 J h b T N f Q l 8 1 L D E 2 f S Z x d W 9 0 O y w m c X V v d D t T Z W N 0 a W 9 u M S 9 k Y X R h I C g y K S 9 D a G F u Z 2 V k I F R 5 c G U u e 2 J h b T N f Q l 8 2 L D E 3 f S Z x d W 9 0 O y w m c X V v d D t T Z W N 0 a W 9 u M S 9 k Y X R h I C g y K S 9 D a G F u Z 2 V k I F R 5 c G U u e 2 J h b T N f Q l 8 3 L D E 4 f S Z x d W 9 0 O y w m c X V v d D t T Z W N 0 a W 9 u M S 9 k Y X R h I C g y K S 9 D a G F u Z 2 V k I F R 5 c G U u e 2 J h b T N f Q l 8 4 L D E 5 f S Z x d W 9 0 O y w m c X V v d D t T Z W N 0 a W 9 u M S 9 k Y X R h I C g y K S 9 D a G F u Z 2 V k I F R 5 c G U u e 2 J h b T N f Q l 8 5 L D I w f S Z x d W 9 0 O y w m c X V v d D t T Z W N 0 a W 9 u M S 9 k Y X R h I C g y K S 9 D a G F u Z 2 V k I F R 5 c G U u e 2 J h b T N f Q l 8 x M C w y M X 0 m c X V v d D s s J n F 1 b 3 Q 7 U 2 V j d G l v b j E v Z G F 0 Y S A o M i k v Q 2 h h b m d l Z C B U e X B l L n t i Y W 0 z X 0 J f M T E s M j J 9 J n F 1 b 3 Q 7 L C Z x d W 9 0 O 1 N l Y 3 R p b 2 4 x L 2 R h d G E g K D I p L 0 N o Y W 5 n Z W Q g V H l w Z S 5 7 Y m F t M 1 9 D X z E s M j N 9 J n F 1 b 3 Q 7 L C Z x d W 9 0 O 1 N l Y 3 R p b 2 4 x L 2 R h d G E g K D I p L 0 N o Y W 5 n Z W Q g V H l w Z S 5 7 Y m F t M 1 9 D X z I s M j R 9 J n F 1 b 3 Q 7 L C Z x d W 9 0 O 1 N l Y 3 R p b 2 4 x L 2 R h d G E g K D I p L 0 N o Y W 5 n Z W Q g V H l w Z S 5 7 Y m F t M 1 9 D X z M s M j V 9 J n F 1 b 3 Q 7 L C Z x d W 9 0 O 1 N l Y 3 R p b 2 4 x L 2 R h d G E g K D I p L 0 N o Y W 5 n Z W Q g V H l w Z S 5 7 Y m F t M 1 9 D X z Q s M j Z 9 J n F 1 b 3 Q 7 L C Z x d W 9 0 O 1 N l Y 3 R p b 2 4 x L 2 R h d G E g K D I p L 0 N o Y W 5 n Z W Q g V H l w Z S 5 7 Y m F t M 1 9 D X z U s M j d 9 J n F 1 b 3 Q 7 L C Z x d W 9 0 O 1 N l Y 3 R p b 2 4 x L 2 R h d G E g K D I p L 0 N o Y W 5 n Z W Q g V H l w Z S 5 7 Y m F t M 1 9 D X z Y s M j h 9 J n F 1 b 3 Q 7 L C Z x d W 9 0 O 1 N l Y 3 R p b 2 4 x L 2 R h d G E g K D I p L 0 N o Y W 5 n Z W Q g V H l w Z S 5 7 Y m F t M 1 9 D X z c s M j l 9 J n F 1 b 3 Q 7 L C Z x d W 9 0 O 1 N l Y 3 R p b 2 4 x L 2 R h d G E g K D I p L 0 N o Y W 5 n Z W Q g V H l w Z S 5 7 Y m F t M 1 9 D X z g s M z B 9 J n F 1 b 3 Q 7 L C Z x d W 9 0 O 1 N l Y 3 R p b 2 4 x L 2 R h d G E g K D I p L 0 N o Y W 5 n Z W Q g V H l w Z S 5 7 Y m F t M 1 9 D X z k s M z F 9 J n F 1 b 3 Q 7 L C Z x d W 9 0 O 1 N l Y 3 R p b 2 4 x L 2 R h d G E g K D I p L 0 N o Y W 5 n Z W Q g V H l w Z S 5 7 Y m F t M 1 9 D X z E w L D M y f S Z x d W 9 0 O y w m c X V v d D t T Z W N 0 a W 9 u M S 9 k Y X R h I C g y K S 9 D a G F u Z 2 V k I F R 5 c G U u e 2 J h b T N f Q 1 8 x M S w z M 3 0 m c X V v d D s s J n F 1 b 3 Q 7 U 2 V j d G l v b j E v Z G F 0 Y S A o M i k v Q 2 h h b m d l Z C B U e X B l L n t i Y W 0 z X 0 N f M T I s M z R 9 J n F 1 b 3 Q 7 L C Z x d W 9 0 O 1 N l Y 3 R p b 2 4 x L 2 R h d G E g K D I p L 0 N o Y W 5 n Z W Q g V H l w Z S 5 7 Y m F t M 1 9 E X z E s M z V 9 J n F 1 b 3 Q 7 L C Z x d W 9 0 O 1 N l Y 3 R p b 2 4 x L 2 R h d G E g K D I p L 0 N o Y W 5 n Z W Q g V H l w Z S 5 7 Y m F t M 1 9 E X z I s M z Z 9 J n F 1 b 3 Q 7 L C Z x d W 9 0 O 1 N l Y 3 R p b 2 4 x L 2 R h d G E g K D I p L 0 N o Y W 5 n Z W Q g V H l w Z S 5 7 Y m F t M 1 9 E X z M s M z d 9 J n F 1 b 3 Q 7 L C Z x d W 9 0 O 1 N l Y 3 R p b 2 4 x L 2 R h d G E g K D I p L 0 N o Y W 5 n Z W Q g V H l w Z S 5 7 Y m F t M 1 9 E X z Q s M z h 9 J n F 1 b 3 Q 7 L C Z x d W 9 0 O 1 N l Y 3 R p b 2 4 x L 2 R h d G E g K D I p L 0 N o Y W 5 n Z W Q g V H l w Z S 5 7 Y m F t M 1 9 E X z U s M z l 9 J n F 1 b 3 Q 7 L C Z x d W 9 0 O 1 N l Y 3 R p b 2 4 x L 2 R h d G E g K D I p L 0 N o Y W 5 n Z W Q g V H l w Z S 5 7 Y m F t M 1 9 E X z Y s N D B 9 J n F 1 b 3 Q 7 L C Z x d W 9 0 O 1 N l Y 3 R p b 2 4 x L 2 R h d G E g K D I p L 0 N o Y W 5 n Z W Q g V H l w Z S 5 7 Y m F t M 1 9 E X z c s N D F 9 J n F 1 b 3 Q 7 L C Z x d W 9 0 O 1 N l Y 3 R p b 2 4 x L 2 R h d G E g K D I p L 0 N o Y W 5 n Z W Q g V H l w Z S 5 7 Y m F t M 1 9 E X z g s N D J 9 J n F 1 b 3 Q 7 L C Z x d W 9 0 O 1 N l Y 3 R p b 2 4 x L 2 R h d G E g K D I p L 0 N o Y W 5 n Z W Q g V H l w Z S 5 7 Y m F t M 1 9 E X z k s N D N 9 J n F 1 b 3 Q 7 L C Z x d W 9 0 O 1 N l Y 3 R p b 2 4 x L 2 R h d G E g K D I p L 0 N o Y W 5 n Z W Q g V H l w Z S 5 7 Y m F t M 1 9 E X z E w L D Q 0 f S Z x d W 9 0 O y w m c X V v d D t T Z W N 0 a W 9 u M S 9 k Y X R h I C g y K S 9 D a G F u Z 2 V k I F R 5 c G U u e 2 J h b T N f R V 8 x L D Q 1 f S Z x d W 9 0 O y w m c X V v d D t T Z W N 0 a W 9 u M S 9 k Y X R h I C g y K S 9 D a G F u Z 2 V k I F R 5 c G U u e 2 J h b T N f R V 8 y L D Q 2 f S Z x d W 9 0 O y w m c X V v d D t T Z W N 0 a W 9 u M S 9 k Y X R h I C g y K S 9 D a G F u Z 2 V k I F R 5 c G U u e 2 J h b T N f R V 8 z L D Q 3 f S Z x d W 9 0 O y w m c X V v d D t T Z W N 0 a W 9 u M S 9 k Y X R h I C g y K S 9 D a G F u Z 2 V k I F R 5 c G U u e 2 J h b T N f R V 8 0 L D Q 4 f S Z x d W 9 0 O y w m c X V v d D t T Z W N 0 a W 9 u M S 9 k Y X R h I C g y K S 9 D a G F u Z 2 V k I F R 5 c G U u e 2 J h b T N f R V 8 1 L D Q 5 f S Z x d W 9 0 O y w m c X V v d D t T Z W N 0 a W 9 u M S 9 k Y X R h I C g y K S 9 D a G F u Z 2 V k I F R 5 c G U u e 2 J h b T N f R V 8 2 L D U w f S Z x d W 9 0 O y w m c X V v d D t T Z W N 0 a W 9 u M S 9 k Y X R h I C g y K S 9 D a G F u Z 2 V k I F R 5 c G U u e 2 J h b T N f R V 8 3 L D U x f S Z x d W 9 0 O y w m c X V v d D t T Z W N 0 a W 9 u M S 9 k Y X R h I C g y K S 9 D a G F u Z 2 V k I F R 5 c G U u e 2 J h b T N f R V 8 4 L D U y f S Z x d W 9 0 O y w m c X V v d D t T Z W N 0 a W 9 u M S 9 k Y X R h I C g y K S 9 D a G F u Z 2 V k I F R 5 c G U u e 2 J h b T N f R V 8 5 L D U z f S Z x d W 9 0 O y w m c X V v d D t T Z W N 0 a W 9 u M S 9 k Y X R h I C g y K S 9 D a G F u Z 2 V k I F R 5 c G U u e 2 J h b T N f R V 8 x M C w 1 N H 0 m c X V v d D s s J n F 1 b 3 Q 7 U 2 V j d G l v b j E v Z G F 0 Y S A o M i k v Q 2 h h b m d l Z C B U e X B l L n t j a H N f Q V 8 x L D U 1 f S Z x d W 9 0 O y w m c X V v d D t T Z W N 0 a W 9 u M S 9 k Y X R h I C g y K S 9 D a G F u Z 2 V k I F R 5 c G U u e 2 N o c 1 9 B X z I s N T Z 9 J n F 1 b 3 Q 7 L C Z x d W 9 0 O 1 N l Y 3 R p b 2 4 x L 2 R h d G E g K D I p L 0 N o Y W 5 n Z W Q g V H l w Z S 5 7 Y 2 h z X 0 F f M y w 1 N 3 0 m c X V v d D s s J n F 1 b 3 Q 7 U 2 V j d G l v b j E v Z G F 0 Y S A o M i k v Q 2 h h b m d l Z C B U e X B l L n t j a H N f Q V 8 0 L D U 4 f S Z x d W 9 0 O y w m c X V v d D t T Z W N 0 a W 9 u M S 9 k Y X R h I C g y K S 9 D a G F u Z 2 V k I F R 5 c G U u e 2 N o c 1 9 B X z U s N T l 9 J n F 1 b 3 Q 7 L C Z x d W 9 0 O 1 N l Y 3 R p b 2 4 x L 2 R h d G E g K D I p L 0 N o Y W 5 n Z W Q g V H l w Z S 5 7 Y 2 h z X 0 F f N i w 2 M H 0 m c X V v d D s s J n F 1 b 3 Q 7 U 2 V j d G l v b j E v Z G F 0 Y S A o M i k v Q 2 h h b m d l Z C B U e X B l L n t j a H N f Q V 8 3 L D Y x f S Z x d W 9 0 O y w m c X V v d D t T Z W N 0 a W 9 u M S 9 k Y X R h I C g y K S 9 D a G F u Z 2 V k I F R 5 c G U u e 2 N o c 1 9 B X z g s N j J 9 J n F 1 b 3 Q 7 L C Z x d W 9 0 O 1 N l Y 3 R p b 2 4 x L 2 R h d G E g K D I p L 0 N o Y W 5 n Z W Q g V H l w Z S 5 7 Y 2 h z X 0 F f O S w 2 M 3 0 m c X V v d D s s J n F 1 b 3 Q 7 U 2 V j d G l v b j E v Z G F 0 Y S A o M i k v Q 2 h h b m d l Z C B U e X B l L n t j a H N f Q V 8 x M C w 2 N H 0 m c X V v d D s s J n F 1 b 3 Q 7 U 2 V j d G l v b j E v Z G F 0 Y S A o M i k v Q 2 h h b m d l Z C B U e X B l L n t j a H N f Q V 8 x M S w 2 N X 0 m c X V v d D s s J n F 1 b 3 Q 7 U 2 V j d G l v b j E v Z G F 0 Y S A o M i k v Q 2 h h b m d l Z C B U e X B l L n t j a H N f Q l 8 x L D Y 2 f S Z x d W 9 0 O y w m c X V v d D t T Z W N 0 a W 9 u M S 9 k Y X R h I C g y K S 9 D a G F u Z 2 V k I F R 5 c G U u e 2 N o c 1 9 C X z I s N j d 9 J n F 1 b 3 Q 7 L C Z x d W 9 0 O 1 N l Y 3 R p b 2 4 x L 2 R h d G E g K D I p L 0 N o Y W 5 n Z W Q g V H l w Z S 5 7 Y 2 h z X 0 J f M y w 2 O H 0 m c X V v d D s s J n F 1 b 3 Q 7 U 2 V j d G l v b j E v Z G F 0 Y S A o M i k v Q 2 h h b m d l Z C B U e X B l L n t j a H N f Q l 8 0 L D Y 5 f S Z x d W 9 0 O y w m c X V v d D t T Z W N 0 a W 9 u M S 9 k Y X R h I C g y K S 9 D a G F u Z 2 V k I F R 5 c G U u e 2 N o c 1 9 C X z U s N z B 9 J n F 1 b 3 Q 7 L C Z x d W 9 0 O 1 N l Y 3 R p b 2 4 x L 2 R h d G E g K D I p L 0 N o Y W 5 n Z W Q g V H l w Z S 5 7 Y 2 h z X 0 J f N i w 3 M X 0 m c X V v d D s s J n F 1 b 3 Q 7 U 2 V j d G l v b j E v Z G F 0 Y S A o M i k v Q 2 h h b m d l Z C B U e X B l L n t j a H N f Q l 8 3 L D c y f S Z x d W 9 0 O y w m c X V v d D t T Z W N 0 a W 9 u M S 9 k Y X R h I C g y K S 9 D a G F u Z 2 V k I F R 5 c G U u e 2 N o c 1 9 C X z g s N z N 9 J n F 1 b 3 Q 7 L C Z x d W 9 0 O 1 N l Y 3 R p b 2 4 x L 2 R h d G E g K D I p L 0 N o Y W 5 n Z W Q g V H l w Z S 5 7 Y 2 h z X 0 N f M S w 3 N H 0 m c X V v d D s s J n F 1 b 3 Q 7 U 2 V j d G l v b j E v Z G F 0 Y S A o M i k v Q 2 h h b m d l Z C B U e X B l L n t j a H N f Q 1 8 y L D c 1 f S Z x d W 9 0 O y w m c X V v d D t T Z W N 0 a W 9 u M S 9 k Y X R h I C g y K S 9 D a G F u Z 2 V k I F R 5 c G U u e 2 N o c 1 9 D X z M s N z Z 9 J n F 1 b 3 Q 7 L C Z x d W 9 0 O 1 N l Y 3 R p b 2 4 x L 2 R h d G E g K D I p L 0 N o Y W 5 n Z W Q g V H l w Z S 5 7 Y 2 h z X 0 N f N C w 3 N 3 0 m c X V v d D s s J n F 1 b 3 Q 7 U 2 V j d G l v b j E v Z G F 0 Y S A o M i k v Q 2 h h b m d l Z C B U e X B l L n t j a H N f Q 1 8 1 L D c 4 f S Z x d W 9 0 O y w m c X V v d D t T Z W N 0 a W 9 u M S 9 k Y X R h I C g y K S 9 D a G F u Z 2 V k I F R 5 c G U u e 2 N o c 1 9 D X z Y s N z l 9 J n F 1 b 3 Q 7 L C Z x d W 9 0 O 1 N l Y 3 R p b 2 4 x L 2 R h d G E g K D I p L 0 N o Y W 5 n Z W Q g V H l w Z S 5 7 Y 2 h z X 0 N f N y w 4 M H 0 m c X V v d D s s J n F 1 b 3 Q 7 U 2 V j d G l v b j E v Z G F 0 Y S A o M i k v Q 2 h h b m d l Z C B U e X B l L n t j a H N f Q 1 8 4 L D g x f S Z x d W 9 0 O y w m c X V v d D t T Z W N 0 a W 9 u M S 9 k Y X R h I C g y K S 9 D a G F u Z 2 V k I F R 5 c G U u e 2 N o c 1 9 D X z k s O D J 9 J n F 1 b 3 Q 7 L C Z x d W 9 0 O 1 N l Y 3 R p b 2 4 x L 2 R h d G E g K D I p L 0 N o Y W 5 n Z W Q g V H l w Z S 5 7 Y 2 h z X 0 N f M T A s O D N 9 J n F 1 b 3 Q 7 L C Z x d W 9 0 O 1 N l Y 3 R p b 2 4 x L 2 R h d G E g K D I p L 0 N o Y W 5 n Z W Q g V H l w Z S 5 7 Y 2 h z X 0 N f M T E s O D R 9 J n F 1 b 3 Q 7 L C Z x d W 9 0 O 1 N l Y 3 R p b 2 4 x L 2 R h d G E g K D I p L 0 N o Y W 5 n Z W Q g V H l w Z S 5 7 Y 2 h z X 0 N f M T I s O D V 9 J n F 1 b 3 Q 7 L C Z x d W 9 0 O 1 N l Y 3 R p b 2 4 x L 2 R h d G E g K D I p L 0 N o Y W 5 n Z W Q g V H l w Z S 5 7 Y 2 h z X 0 R f M S w 4 N n 0 m c X V v d D s s J n F 1 b 3 Q 7 U 2 V j d G l v b j E v Z G F 0 Y S A o M i k v Q 2 h h b m d l Z C B U e X B l L n t j a H N f R F 8 y L D g 3 f S Z x d W 9 0 O y w m c X V v d D t T Z W N 0 a W 9 u M S 9 k Y X R h I C g y K S 9 D a G F u Z 2 V k I F R 5 c G U u e 2 N o c 1 9 E X z M s O D h 9 J n F 1 b 3 Q 7 L C Z x d W 9 0 O 1 N l Y 3 R p b 2 4 x L 2 R h d G E g K D I p L 0 N o Y W 5 n Z W Q g V H l w Z S 5 7 Y 2 h z X 0 R f N C w 4 O X 0 m c X V v d D s s J n F 1 b 3 Q 7 U 2 V j d G l v b j E v Z G F 0 Y S A o M i k v Q 2 h h b m d l Z C B U e X B l L n t j a H N f R F 8 1 L D k w f S Z x d W 9 0 O y w m c X V v d D t T Z W N 0 a W 9 u M S 9 k Y X R h I C g y K S 9 D a G F u Z 2 V k I F R 5 c G U u e 2 N o c 1 9 E X z Y s O T F 9 J n F 1 b 3 Q 7 L C Z x d W 9 0 O 1 N l Y 3 R p b 2 4 x L 2 R h d G E g K D I p L 0 N o Y W 5 n Z W Q g V H l w Z S 5 7 Y 2 h z X 0 R f N y w 5 M n 0 m c X V v d D s s J n F 1 b 3 Q 7 U 2 V j d G l v b j E v Z G F 0 Y S A o M i k v Q 2 h h b m d l Z C B U e X B l L n t j a H N f R F 8 4 L D k z f S Z x d W 9 0 O y w m c X V v d D t T Z W N 0 a W 9 u M S 9 k Y X R h I C g y K S 9 D a G F u Z 2 V k I F R 5 c G U u e 2 N o c 1 9 E X z k s O T R 9 J n F 1 b 3 Q 7 L C Z x d W 9 0 O 1 N l Y 3 R p b 2 4 x L 2 R h d G E g K D I p L 0 N o Y W 5 n Z W Q g V H l w Z S 5 7 Y 2 h z X 0 R f M T A s O T V 9 J n F 1 b 3 Q 7 L C Z x d W 9 0 O 1 N l Y 3 R p b 2 4 x L 2 R h d G E g K D I p L 0 N o Y W 5 n Z W Q g V H l w Z S 5 7 Y 2 h z X 0 V f M S w 5 N n 0 m c X V v d D s s J n F 1 b 3 Q 7 U 2 V j d G l v b j E v Z G F 0 Y S A o M i k v Q 2 h h b m d l Z C B U e X B l L n t j a H N f R V 8 y L D k 3 f S Z x d W 9 0 O y w m c X V v d D t T Z W N 0 a W 9 u M S 9 k Y X R h I C g y K S 9 D a G F u Z 2 V k I F R 5 c G U u e 2 N o c 1 9 F X z M s O T h 9 J n F 1 b 3 Q 7 L C Z x d W 9 0 O 1 N l Y 3 R p b 2 4 x L 2 R h d G E g K D I p L 0 N o Y W 5 n Z W Q g V H l w Z S 5 7 Y 2 h z X 0 V f N C w 5 O X 0 m c X V v d D s s J n F 1 b 3 Q 7 U 2 V j d G l v b j E v Z G F 0 Y S A o M i k v Q 2 h h b m d l Z C B U e X B l L n t j a H N f R V 8 1 L D E w M H 0 m c X V v d D s s J n F 1 b 3 Q 7 U 2 V j d G l v b j E v Z G F 0 Y S A o M i k v Q 2 h h b m d l Z C B U e X B l L n t j a H N f R V 8 2 L D E w M X 0 m c X V v d D s s J n F 1 b 3 Q 7 U 2 V j d G l v b j E v Z G F 0 Y S A o M i k v Q 2 h h b m d l Z C B U e X B l L n t j a H N f R V 8 3 L D E w M n 0 m c X V v d D s s J n F 1 b 3 Q 7 U 2 V j d G l v b j E v Z G F 0 Y S A o M i k v Q 2 h h b m d l Z C B U e X B l L n t j a H N f R V 8 4 L D E w M 3 0 m c X V v d D s s J n F 1 b 3 Q 7 U 2 V j d G l v b j E v Z G F 0 Y S A o M i k v Q 2 h h b m d l Z C B U e X B l L n t j a H N f R V 8 5 L D E w N H 0 m c X V v d D s s J n F 1 b 3 Q 7 U 2 V j d G l v b j E v Z G F 0 Y S A o M i k v Q 2 h h b m d l Z C B U e X B l L n t j a H N f R V 8 x M C w x M D V 9 J n F 1 b 3 Q 7 L C Z x d W 9 0 O 1 N l Y 3 R p b 2 4 x L 2 R h d G E g K D I p L 0 N o Y W 5 n Z W Q g V H l w Z S 5 7 Q 2 9 s L T B f Q V 8 x L D E w N n 0 m c X V v d D s s J n F 1 b 3 Q 7 U 2 V j d G l v b j E v Z G F 0 Y S A o M i k v Q 2 h h b m d l Z C B U e X B l L n t D b 2 w t M F 9 B X z I s M T A 3 f S Z x d W 9 0 O y w m c X V v d D t T Z W N 0 a W 9 u M S 9 k Y X R h I C g y K S 9 D a G F u Z 2 V k I F R 5 c G U u e 0 N v b C 0 w X 0 F f M y w x M D h 9 J n F 1 b 3 Q 7 L C Z x d W 9 0 O 1 N l Y 3 R p b 2 4 x L 2 R h d G E g K D I p L 0 N o Y W 5 n Z W Q g V H l w Z S 5 7 Q 2 9 s L T B f Q V 8 0 L D E w O X 0 m c X V v d D s s J n F 1 b 3 Q 7 U 2 V j d G l v b j E v Z G F 0 Y S A o M i k v Q 2 h h b m d l Z C B U e X B l L n t D b 2 w t M F 9 B X z U s M T E w f S Z x d W 9 0 O y w m c X V v d D t T Z W N 0 a W 9 u M S 9 k Y X R h I C g y K S 9 D a G F u Z 2 V k I F R 5 c G U u e 0 N v b C 0 w X 0 F f N i w x M T F 9 J n F 1 b 3 Q 7 L C Z x d W 9 0 O 1 N l Y 3 R p b 2 4 x L 2 R h d G E g K D I p L 0 N o Y W 5 n Z W Q g V H l w Z S 5 7 Q 2 9 s L T B f Q V 8 3 L D E x M n 0 m c X V v d D s s J n F 1 b 3 Q 7 U 2 V j d G l v b j E v Z G F 0 Y S A o M i k v Q 2 h h b m d l Z C B U e X B l L n t D b 2 w t M F 9 B X z g s M T E z f S Z x d W 9 0 O y w m c X V v d D t T Z W N 0 a W 9 u M S 9 k Y X R h I C g y K S 9 D a G F u Z 2 V k I F R 5 c G U u e 0 N v b C 0 w X 0 F f O S w x M T R 9 J n F 1 b 3 Q 7 L C Z x d W 9 0 O 1 N l Y 3 R p b 2 4 x L 2 R h d G E g K D I p L 0 N o Y W 5 n Z W Q g V H l w Z S 5 7 Q 2 9 s L T B f Q V 8 x M C w x M T V 9 J n F 1 b 3 Q 7 L C Z x d W 9 0 O 1 N l Y 3 R p b 2 4 x L 2 R h d G E g K D I p L 0 N o Y W 5 n Z W Q g V H l w Z S 5 7 Q 2 9 s L T B f Q V 8 x M S w x M T Z 9 J n F 1 b 3 Q 7 L C Z x d W 9 0 O 1 N l Y 3 R p b 2 4 x L 2 R h d G E g K D I p L 0 N o Y W 5 n Z W Q g V H l w Z S 5 7 Q 2 9 s L T B f Q l 8 x L D E x N 3 0 m c X V v d D s s J n F 1 b 3 Q 7 U 2 V j d G l v b j E v Z G F 0 Y S A o M i k v Q 2 h h b m d l Z C B U e X B l L n t D b 2 w t M F 9 C X z I s M T E 4 f S Z x d W 9 0 O y w m c X V v d D t T Z W N 0 a W 9 u M S 9 k Y X R h I C g y K S 9 D a G F u Z 2 V k I F R 5 c G U u e 0 N v b C 0 w X 0 J f M y w x M T l 9 J n F 1 b 3 Q 7 L C Z x d W 9 0 O 1 N l Y 3 R p b 2 4 x L 2 R h d G E g K D I p L 0 N o Y W 5 n Z W Q g V H l w Z S 5 7 Q 2 9 s L T B f Q l 8 0 L D E y M H 0 m c X V v d D s s J n F 1 b 3 Q 7 U 2 V j d G l v b j E v Z G F 0 Y S A o M i k v Q 2 h h b m d l Z C B U e X B l L n t D b 2 w t M F 9 C X z U s M T I x f S Z x d W 9 0 O y w m c X V v d D t T Z W N 0 a W 9 u M S 9 k Y X R h I C g y K S 9 D a G F u Z 2 V k I F R 5 c G U u e 0 N v b C 0 w X 0 J f N i w x M j J 9 J n F 1 b 3 Q 7 L C Z x d W 9 0 O 1 N l Y 3 R p b 2 4 x L 2 R h d G E g K D I p L 0 N o Y W 5 n Z W Q g V H l w Z S 5 7 Q 2 9 s L T B f Q l 8 3 L D E y M 3 0 m c X V v d D s s J n F 1 b 3 Q 7 U 2 V j d G l v b j E v Z G F 0 Y S A o M i k v Q 2 h h b m d l Z C B U e X B l L n t D b 2 w t M F 9 C X z g s M T I 0 f S Z x d W 9 0 O y w m c X V v d D t T Z W N 0 a W 9 u M S 9 k Y X R h I C g y K S 9 D a G F u Z 2 V k I F R 5 c G U u e 0 N v b C 0 w X 0 J f O S w x M j V 9 J n F 1 b 3 Q 7 L C Z x d W 9 0 O 1 N l Y 3 R p b 2 4 x L 2 R h d G E g K D I p L 0 N o Y W 5 n Z W Q g V H l w Z S 5 7 Q 2 9 s L T B f Q 1 8 x L D E y N n 0 m c X V v d D s s J n F 1 b 3 Q 7 U 2 V j d G l v b j E v Z G F 0 Y S A o M i k v Q 2 h h b m d l Z C B U e X B l L n t D b 2 w t M F 9 D X z I s M T I 3 f S Z x d W 9 0 O y w m c X V v d D t T Z W N 0 a W 9 u M S 9 k Y X R h I C g y K S 9 D a G F u Z 2 V k I F R 5 c G U u e 0 N v b C 0 w X 0 N f M y w x M j h 9 J n F 1 b 3 Q 7 L C Z x d W 9 0 O 1 N l Y 3 R p b 2 4 x L 2 R h d G E g K D I p L 0 N o Y W 5 n Z W Q g V H l w Z S 5 7 Q 2 9 s L T B f Q 1 8 0 L D E y O X 0 m c X V v d D s s J n F 1 b 3 Q 7 U 2 V j d G l v b j E v Z G F 0 Y S A o M i k v Q 2 h h b m d l Z C B U e X B l L n t D b 2 w t M F 9 D X z U s M T M w f S Z x d W 9 0 O y w m c X V v d D t T Z W N 0 a W 9 u M S 9 k Y X R h I C g y K S 9 D a G F u Z 2 V k I F R 5 c G U u e 0 N v b C 0 w X 0 N f N i w x M z F 9 J n F 1 b 3 Q 7 L C Z x d W 9 0 O 1 N l Y 3 R p b 2 4 x L 2 R h d G E g K D I p L 0 N o Y W 5 n Z W Q g V H l w Z S 5 7 Q 2 9 s L T B f Q 1 8 3 L D E z M n 0 m c X V v d D s s J n F 1 b 3 Q 7 U 2 V j d G l v b j E v Z G F 0 Y S A o M i k v Q 2 h h b m d l Z C B U e X B l L n t D b 2 w t M F 9 D X z g s M T M z f S Z x d W 9 0 O y w m c X V v d D t T Z W N 0 a W 9 u M S 9 k Y X R h I C g y K S 9 D a G F u Z 2 V k I F R 5 c G U u e 0 N v b C 0 w X 0 N f O S w x M z R 9 J n F 1 b 3 Q 7 L C Z x d W 9 0 O 1 N l Y 3 R p b 2 4 x L 2 R h d G E g K D I p L 0 N o Y W 5 n Z W Q g V H l w Z S 5 7 Q 2 9 s L T B f Q 1 8 x M C w x M z V 9 J n F 1 b 3 Q 7 L C Z x d W 9 0 O 1 N l Y 3 R p b 2 4 x L 2 R h d G E g K D I p L 0 N o Y W 5 n Z W Q g V H l w Z S 5 7 Q 2 9 s L T B f Q 1 8 x M S w x M z Z 9 J n F 1 b 3 Q 7 L C Z x d W 9 0 O 1 N l Y 3 R p b 2 4 x L 2 R h d G E g K D I p L 0 N o Y W 5 n Z W Q g V H l w Z S 5 7 Q 2 9 s L T B f Q 1 8 x M i w x M z d 9 J n F 1 b 3 Q 7 L C Z x d W 9 0 O 1 N l Y 3 R p b 2 4 x L 2 R h d G E g K D I p L 0 N o Y W 5 n Z W Q g V H l w Z S 5 7 Q 2 9 s L T B f Q 1 8 x M y w x M z h 9 J n F 1 b 3 Q 7 L C Z x d W 9 0 O 1 N l Y 3 R p b 2 4 x L 2 R h d G E g K D I p L 0 N o Y W 5 n Z W Q g V H l w Z S 5 7 Q 2 9 s L T B f R F 8 x L D E z O X 0 m c X V v d D s s J n F 1 b 3 Q 7 U 2 V j d G l v b j E v Z G F 0 Y S A o M i k v Q 2 h h b m d l Z C B U e X B l L n t D b 2 w t M F 9 E X z I s M T Q w f S Z x d W 9 0 O y w m c X V v d D t T Z W N 0 a W 9 u M S 9 k Y X R h I C g y K S 9 D a G F u Z 2 V k I F R 5 c G U u e 0 N v b C 0 w X 0 R f M y w x N D F 9 J n F 1 b 3 Q 7 L C Z x d W 9 0 O 1 N l Y 3 R p b 2 4 x L 2 R h d G E g K D I p L 0 N o Y W 5 n Z W Q g V H l w Z S 5 7 Q 2 9 s L T B f R F 8 0 L D E 0 M n 0 m c X V v d D s s J n F 1 b 3 Q 7 U 2 V j d G l v b j E v Z G F 0 Y S A o M i k v Q 2 h h b m d l Z C B U e X B l L n t D b 2 w t M F 9 E X z U s M T Q z f S Z x d W 9 0 O y w m c X V v d D t T Z W N 0 a W 9 u M S 9 k Y X R h I C g y K S 9 D a G F u Z 2 V k I F R 5 c G U u e 0 N v b C 0 w X 0 R f N i w x N D R 9 J n F 1 b 3 Q 7 L C Z x d W 9 0 O 1 N l Y 3 R p b 2 4 x L 2 R h d G E g K D I p L 0 N o Y W 5 n Z W Q g V H l w Z S 5 7 Q 2 9 s L T B f R F 8 3 L D E 0 N X 0 m c X V v d D s s J n F 1 b 3 Q 7 U 2 V j d G l v b j E v Z G F 0 Y S A o M i k v Q 2 h h b m d l Z C B U e X B l L n t D b 2 w t M F 9 E X z g s M T Q 2 f S Z x d W 9 0 O y w m c X V v d D t T Z W N 0 a W 9 u M S 9 k Y X R h I C g y K S 9 D a G F u Z 2 V k I F R 5 c G U u e 0 N v b C 0 w X 0 R f O S w x N D d 9 J n F 1 b 3 Q 7 L C Z x d W 9 0 O 1 N l Y 3 R p b 2 4 x L 2 R h d G E g K D I p L 0 N o Y W 5 n Z W Q g V H l w Z S 5 7 Q 2 9 s L T B f R F 8 x M C w x N D h 9 J n F 1 b 3 Q 7 L C Z x d W 9 0 O 1 N l Y 3 R p b 2 4 x L 2 R h d G E g K D I p L 0 N o Y W 5 n Z W Q g V H l w Z S 5 7 Q 2 9 s L T B f R F 8 x M S w x N D l 9 J n F 1 b 3 Q 7 L C Z x d W 9 0 O 1 N l Y 3 R p b 2 4 x L 2 R h d G E g K D I p L 0 N o Y W 5 n Z W Q g V H l w Z S 5 7 Q 2 9 s L T B f R F 8 x M i w x N T B 9 J n F 1 b 3 Q 7 L C Z x d W 9 0 O 1 N l Y 3 R p b 2 4 x L 2 R h d G E g K D I p L 0 N o Y W 5 n Z W Q g V H l w Z S 5 7 Q 2 9 s L T B f R V 8 x L D E 1 M X 0 m c X V v d D s s J n F 1 b 3 Q 7 U 2 V j d G l v b j E v Z G F 0 Y S A o M i k v Q 2 h h b m d l Z C B U e X B l L n t D b 2 w t M F 9 F X z I s M T U y f S Z x d W 9 0 O y w m c X V v d D t T Z W N 0 a W 9 u M S 9 k Y X R h I C g y K S 9 D a G F u Z 2 V k I F R 5 c G U u e 0 N v b C 0 w X 0 V f M y w x N T N 9 J n F 1 b 3 Q 7 L C Z x d W 9 0 O 1 N l Y 3 R p b 2 4 x L 2 R h d G E g K D I p L 0 N o Y W 5 n Z W Q g V H l w Z S 5 7 Q 2 9 s L T B f R V 8 0 L D E 1 N H 0 m c X V v d D s s J n F 1 b 3 Q 7 U 2 V j d G l v b j E v Z G F 0 Y S A o M i k v Q 2 h h b m d l Z C B U e X B l L n t D b 2 w t M F 9 F X z U s M T U 1 f S Z x d W 9 0 O y w m c X V v d D t T Z W N 0 a W 9 u M S 9 k Y X R h I C g y K S 9 D a G F u Z 2 V k I F R 5 c G U u e 0 N v b C 0 w X 0 V f N i w x N T Z 9 J n F 1 b 3 Q 7 L C Z x d W 9 0 O 1 N l Y 3 R p b 2 4 x L 2 R h d G E g K D I p L 0 N o Y W 5 n Z W Q g V H l w Z S 5 7 Q 2 9 s L T B f R V 8 3 L D E 1 N 3 0 m c X V v d D s s J n F 1 b 3 Q 7 U 2 V j d G l v b j E v Z G F 0 Y S A o M i k v Q 2 h h b m d l Z C B U e X B l L n t D b 2 w t M F 9 F X z g s M T U 4 f S Z x d W 9 0 O y w m c X V v d D t T Z W N 0 a W 9 u M S 9 k Y X R h I C g y K S 9 D a G F u Z 2 V k I F R 5 c G U u e 0 N v b C 0 w X 0 V f O S w x N T l 9 J n F 1 b 3 Q 7 L C Z x d W 9 0 O 1 N l Y 3 R p b 2 4 x L 2 R h d G E g K D I p L 0 N o Y W 5 n Z W Q g V H l w Z S 5 7 Q 2 9 s L T B f R V 8 x M C w x N j B 9 J n F 1 b 3 Q 7 L C Z x d W 9 0 O 1 N l Y 3 R p b 2 4 x L 2 R h d G E g K D I p L 0 N o Y W 5 n Z W Q g V H l w Z S 5 7 Q 2 9 s L T B f R V 8 x M S w x N j F 9 J n F 1 b 3 Q 7 L C Z x d W 9 0 O 1 N l Y 3 R p b 2 4 x L 2 R h d G E g K D I p L 0 N o Y W 5 n Z W Q g V H l w Z S 5 7 Z j N o X 0 F f M S w x N j J 9 J n F 1 b 3 Q 7 L C Z x d W 9 0 O 1 N l Y 3 R p b 2 4 x L 2 R h d G E g K D I p L 0 N o Y W 5 n Z W Q g V H l w Z S 5 7 Z j N o X 0 F f M i w x N j N 9 J n F 1 b 3 Q 7 L C Z x d W 9 0 O 1 N l Y 3 R p b 2 4 x L 2 R h d G E g K D I p L 0 N o Y W 5 n Z W Q g V H l w Z S 5 7 Z j N o X 0 F f M y w x N j R 9 J n F 1 b 3 Q 7 L C Z x d W 9 0 O 1 N l Y 3 R p b 2 4 x L 2 R h d G E g K D I p L 0 N o Y W 5 n Z W Q g V H l w Z S 5 7 Z j N o X 0 F f N C w x N j V 9 J n F 1 b 3 Q 7 L C Z x d W 9 0 O 1 N l Y 3 R p b 2 4 x L 2 R h d G E g K D I p L 0 N o Y W 5 n Z W Q g V H l w Z S 5 7 Z j N o X 0 F f N S w x N j Z 9 J n F 1 b 3 Q 7 L C Z x d W 9 0 O 1 N l Y 3 R p b 2 4 x L 2 R h d G E g K D I p L 0 N o Y W 5 n Z W Q g V H l w Z S 5 7 Z j N o X 0 F f N i w x N j d 9 J n F 1 b 3 Q 7 L C Z x d W 9 0 O 1 N l Y 3 R p b 2 4 x L 2 R h d G E g K D I p L 0 N o Y W 5 n Z W Q g V H l w Z S 5 7 Z j N o X 0 F f N y w x N j h 9 J n F 1 b 3 Q 7 L C Z x d W 9 0 O 1 N l Y 3 R p b 2 4 x L 2 R h d G E g K D I p L 0 N o Y W 5 n Z W Q g V H l w Z S 5 7 Z j N o X 0 F f O C w x N j l 9 J n F 1 b 3 Q 7 L C Z x d W 9 0 O 1 N l Y 3 R p b 2 4 x L 2 R h d G E g K D I p L 0 N o Y W 5 n Z W Q g V H l w Z S 5 7 Z j N o X 0 F f O S w x N z B 9 J n F 1 b 3 Q 7 L C Z x d W 9 0 O 1 N l Y 3 R p b 2 4 x L 2 R h d G E g K D I p L 0 N o Y W 5 n Z W Q g V H l w Z S 5 7 Z j N o X 0 F f M T A s M T c x f S Z x d W 9 0 O y w m c X V v d D t T Z W N 0 a W 9 u M S 9 k Y X R h I C g y K S 9 D a G F u Z 2 V k I F R 5 c G U u e 2 Y z a F 9 B X z E x L D E 3 M n 0 m c X V v d D s s J n F 1 b 3 Q 7 U 2 V j d G l v b j E v Z G F 0 Y S A o M i k v Q 2 h h b m d l Z C B U e X B l L n t m M 2 h f Q l 8 x L D E 3 M 3 0 m c X V v d D s s J n F 1 b 3 Q 7 U 2 V j d G l v b j E v Z G F 0 Y S A o M i k v Q 2 h h b m d l Z C B U e X B l L n t m M 2 h f Q l 8 y L D E 3 N H 0 m c X V v d D s s J n F 1 b 3 Q 7 U 2 V j d G l v b j E v Z G F 0 Y S A o M i k v Q 2 h h b m d l Z C B U e X B l L n t m M 2 h f Q l 8 z L D E 3 N X 0 m c X V v d D s s J n F 1 b 3 Q 7 U 2 V j d G l v b j E v Z G F 0 Y S A o M i k v Q 2 h h b m d l Z C B U e X B l L n t m M 2 h f Q l 8 0 L D E 3 N n 0 m c X V v d D s s J n F 1 b 3 Q 7 U 2 V j d G l v b j E v Z G F 0 Y S A o M i k v Q 2 h h b m d l Z C B U e X B l L n t m M 2 h f Q l 8 1 L D E 3 N 3 0 m c X V v d D s s J n F 1 b 3 Q 7 U 2 V j d G l v b j E v Z G F 0 Y S A o M i k v Q 2 h h b m d l Z C B U e X B l L n t m M 2 h f Q l 8 2 L D E 3 O H 0 m c X V v d D s s J n F 1 b 3 Q 7 U 2 V j d G l v b j E v Z G F 0 Y S A o M i k v Q 2 h h b m d l Z C B U e X B l L n t m M 2 h f Q l 8 3 L D E 3 O X 0 m c X V v d D s s J n F 1 b 3 Q 7 U 2 V j d G l v b j E v Z G F 0 Y S A o M i k v Q 2 h h b m d l Z C B U e X B l L n t m M 2 h f Q l 8 4 L D E 4 M H 0 m c X V v d D s s J n F 1 b 3 Q 7 U 2 V j d G l v b j E v Z G F 0 Y S A o M i k v Q 2 h h b m d l Z C B U e X B l L n t m M 2 h f Q 1 8 x L D E 4 M X 0 m c X V v d D s s J n F 1 b 3 Q 7 U 2 V j d G l v b j E v Z G F 0 Y S A o M i k v Q 2 h h b m d l Z C B U e X B l L n t m M 2 h f Q 1 8 y L D E 4 M n 0 m c X V v d D s s J n F 1 b 3 Q 7 U 2 V j d G l v b j E v Z G F 0 Y S A o M i k v Q 2 h h b m d l Z C B U e X B l L n t m M 2 h f Q 1 8 z L D E 4 M 3 0 m c X V v d D s s J n F 1 b 3 Q 7 U 2 V j d G l v b j E v Z G F 0 Y S A o M i k v Q 2 h h b m d l Z C B U e X B l L n t m M 2 h f Q 1 8 0 L D E 4 N H 0 m c X V v d D s s J n F 1 b 3 Q 7 U 2 V j d G l v b j E v Z G F 0 Y S A o M i k v Q 2 h h b m d l Z C B U e X B l L n t m M 2 h f Q 1 8 1 L D E 4 N X 0 m c X V v d D s s J n F 1 b 3 Q 7 U 2 V j d G l v b j E v Z G F 0 Y S A o M i k v Q 2 h h b m d l Z C B U e X B l L n t m M 2 h f Q 1 8 2 L D E 4 N n 0 m c X V v d D s s J n F 1 b 3 Q 7 U 2 V j d G l v b j E v Z G F 0 Y S A o M i k v Q 2 h h b m d l Z C B U e X B l L n t m M 2 h f Q 1 8 3 L D E 4 N 3 0 m c X V v d D s s J n F 1 b 3 Q 7 U 2 V j d G l v b j E v Z G F 0 Y S A o M i k v Q 2 h h b m d l Z C B U e X B l L n t m M 2 h f Q 1 8 4 L D E 4 O H 0 m c X V v d D s s J n F 1 b 3 Q 7 U 2 V j d G l v b j E v Z G F 0 Y S A o M i k v Q 2 h h b m d l Z C B U e X B l L n t m M 2 h f Q 1 8 5 L D E 4 O X 0 m c X V v d D s s J n F 1 b 3 Q 7 U 2 V j d G l v b j E v Z G F 0 Y S A o M i k v Q 2 h h b m d l Z C B U e X B l L n t m M 2 h f R F 8 x L D E 5 M H 0 m c X V v d D s s J n F 1 b 3 Q 7 U 2 V j d G l v b j E v Z G F 0 Y S A o M i k v Q 2 h h b m d l Z C B U e X B l L n t m M 2 h f R F 8 y L D E 5 M X 0 m c X V v d D s s J n F 1 b 3 Q 7 U 2 V j d G l v b j E v Z G F 0 Y S A o M i k v Q 2 h h b m d l Z C B U e X B l L n t m M 2 h f R F 8 z L D E 5 M n 0 m c X V v d D s s J n F 1 b 3 Q 7 U 2 V j d G l v b j E v Z G F 0 Y S A o M i k v Q 2 h h b m d l Z C B U e X B l L n t m M 2 h f R F 8 0 L D E 5 M 3 0 m c X V v d D s s J n F 1 b 3 Q 7 U 2 V j d G l v b j E v Z G F 0 Y S A o M i k v Q 2 h h b m d l Z C B U e X B l L n t m M 2 h f R F 8 1 L D E 5 N H 0 m c X V v d D s s J n F 1 b 3 Q 7 U 2 V j d G l v b j E v Z G F 0 Y S A o M i k v Q 2 h h b m d l Z C B U e X B l L n t m M 2 h f R F 8 2 L D E 5 N X 0 m c X V v d D s s J n F 1 b 3 Q 7 U 2 V j d G l v b j E v Z G F 0 Y S A o M i k v Q 2 h h b m d l Z C B U e X B l L n t m M 2 h f R F 8 3 L D E 5 N n 0 m c X V v d D s s J n F 1 b 3 Q 7 U 2 V j d G l v b j E v Z G F 0 Y S A o M i k v Q 2 h h b m d l Z C B U e X B l L n t m M 2 h f R F 8 4 L D E 5 N 3 0 m c X V v d D s s J n F 1 b 3 Q 7 U 2 V j d G l v b j E v Z G F 0 Y S A o M i k v Q 2 h h b m d l Z C B U e X B l L n t m M 2 h f R F 8 5 L D E 5 O H 0 m c X V v d D s s J n F 1 b 3 Q 7 U 2 V j d G l v b j E v Z G F 0 Y S A o M i k v Q 2 h h b m d l Z C B U e X B l L n t m M 2 h f R F 8 x M C w x O T l 9 J n F 1 b 3 Q 7 L C Z x d W 9 0 O 1 N l Y 3 R p b 2 4 x L 2 R h d G E g K D I p L 0 N o Y W 5 n Z W Q g V H l w Z S 5 7 Z j N o X 0 V f M S w y M D B 9 J n F 1 b 3 Q 7 L C Z x d W 9 0 O 1 N l Y 3 R p b 2 4 x L 2 R h d G E g K D I p L 0 N o Y W 5 n Z W Q g V H l w Z S 5 7 Z j N o X 0 V f M i w y M D F 9 J n F 1 b 3 Q 7 L C Z x d W 9 0 O 1 N l Y 3 R p b 2 4 x L 2 R h d G E g K D I p L 0 N o Y W 5 n Z W Q g V H l w Z S 5 7 Z j N o X 0 V f M y w y M D J 9 J n F 1 b 3 Q 7 L C Z x d W 9 0 O 1 N l Y 3 R p b 2 4 x L 2 R h d G E g K D I p L 0 N o Y W 5 n Z W Q g V H l w Z S 5 7 Z j N o X 0 V f N C w y M D N 9 J n F 1 b 3 Q 7 L C Z x d W 9 0 O 1 N l Y 3 R p b 2 4 x L 2 R h d G E g K D I p L 0 N o Y W 5 n Z W Q g V H l w Z S 5 7 Z j N o X 0 V f N S w y M D R 9 J n F 1 b 3 Q 7 L C Z x d W 9 0 O 1 N l Y 3 R p b 2 4 x L 2 R h d G E g K D I p L 0 N o Y W 5 n Z W Q g V H l w Z S 5 7 Z j N o X 0 V f N i w y M D V 9 J n F 1 b 3 Q 7 L C Z x d W 9 0 O 1 N l Y 3 R p b 2 4 x L 2 R h d G E g K D I p L 0 N o Y W 5 n Z W Q g V H l w Z S 5 7 Z j N o X 0 V f N y w y M D Z 9 J n F 1 b 3 Q 7 L C Z x d W 9 0 O 1 N l Y 3 R p b 2 4 x L 2 R h d G E g K D I p L 0 N o Y W 5 n Z W Q g V H l w Z S 5 7 Z j N o X 0 V f O C w y M D d 9 J n F 1 b 3 Q 7 L C Z x d W 9 0 O 1 N l Y 3 R p b 2 4 x L 2 R h d G E g K D I p L 0 N o Y W 5 n Z W Q g V H l w Z S 5 7 Z j N o X 0 V f O S w y M D h 9 J n F 1 b 3 Q 7 L C Z x d W 9 0 O 1 N l Y 3 R p b 2 4 x L 2 R h d G E g K D I p L 0 N o Y W 5 n Z W Q g V H l w Z S 5 7 Z j N o X 0 V f M T A s M j A 5 f S Z x d W 9 0 O y w m c X V v d D t T Z W N 0 a W 9 u M S 9 k Y X R h I C g y K S 9 D a G F u Z 2 V k I F R 5 c G U u e 3 B n b T F f Q V 8 x L D I x M H 0 m c X V v d D s s J n F 1 b 3 Q 7 U 2 V j d G l v b j E v Z G F 0 Y S A o M i k v Q 2 h h b m d l Z C B U e X B l L n t w Z 2 0 x X 0 F f M i w y M T F 9 J n F 1 b 3 Q 7 L C Z x d W 9 0 O 1 N l Y 3 R p b 2 4 x L 2 R h d G E g K D I p L 0 N o Y W 5 n Z W Q g V H l w Z S 5 7 c G d t M V 9 B X z M s M j E y f S Z x d W 9 0 O y w m c X V v d D t T Z W N 0 a W 9 u M S 9 k Y X R h I C g y K S 9 D a G F u Z 2 V k I F R 5 c G U u e 3 B n b T F f Q V 8 0 L D I x M 3 0 m c X V v d D s s J n F 1 b 3 Q 7 U 2 V j d G l v b j E v Z G F 0 Y S A o M i k v Q 2 h h b m d l Z C B U e X B l L n t w Z 2 0 x X 0 F f N S w y M T R 9 J n F 1 b 3 Q 7 L C Z x d W 9 0 O 1 N l Y 3 R p b 2 4 x L 2 R h d G E g K D I p L 0 N o Y W 5 n Z W Q g V H l w Z S 5 7 c G d t M V 9 B X z Y s M j E 1 f S Z x d W 9 0 O y w m c X V v d D t T Z W N 0 a W 9 u M S 9 k Y X R h I C g y K S 9 D a G F u Z 2 V k I F R 5 c G U u e 3 B n b T F f Q V 8 3 L D I x N n 0 m c X V v d D s s J n F 1 b 3 Q 7 U 2 V j d G l v b j E v Z G F 0 Y S A o M i k v Q 2 h h b m d l Z C B U e X B l L n t w Z 2 0 x X 0 F f O C w y M T d 9 J n F 1 b 3 Q 7 L C Z x d W 9 0 O 1 N l Y 3 R p b 2 4 x L 2 R h d G E g K D I p L 0 N o Y W 5 n Z W Q g V H l w Z S 5 7 c G d t M V 9 B X z k s M j E 4 f S Z x d W 9 0 O y w m c X V v d D t T Z W N 0 a W 9 u M S 9 k Y X R h I C g y K S 9 D a G F u Z 2 V k I F R 5 c G U u e 3 B n b T F f Q V 8 x M C w y M T l 9 J n F 1 b 3 Q 7 L C Z x d W 9 0 O 1 N l Y 3 R p b 2 4 x L 2 R h d G E g K D I p L 0 N o Y W 5 n Z W Q g V H l w Z S 5 7 c G d t M V 9 B X z E x L D I y M H 0 m c X V v d D s s J n F 1 b 3 Q 7 U 2 V j d G l v b j E v Z G F 0 Y S A o M i k v Q 2 h h b m d l Z C B U e X B l L n t w Z 2 0 x X 0 J f M S w y M j F 9 J n F 1 b 3 Q 7 L C Z x d W 9 0 O 1 N l Y 3 R p b 2 4 x L 2 R h d G E g K D I p L 0 N o Y W 5 n Z W Q g V H l w Z S 5 7 c G d t M V 9 C X z I s M j I y f S Z x d W 9 0 O y w m c X V v d D t T Z W N 0 a W 9 u M S 9 k Y X R h I C g y K S 9 D a G F u Z 2 V k I F R 5 c G U u e 3 B n b T F f Q l 8 z L D I y M 3 0 m c X V v d D s s J n F 1 b 3 Q 7 U 2 V j d G l v b j E v Z G F 0 Y S A o M i k v Q 2 h h b m d l Z C B U e X B l L n t w Z 2 0 x X 0 J f N C w y M j R 9 J n F 1 b 3 Q 7 L C Z x d W 9 0 O 1 N l Y 3 R p b 2 4 x L 2 R h d G E g K D I p L 0 N o Y W 5 n Z W Q g V H l w Z S 5 7 c G d t M V 9 C X z U s M j I 1 f S Z x d W 9 0 O y w m c X V v d D t T Z W N 0 a W 9 u M S 9 k Y X R h I C g y K S 9 D a G F u Z 2 V k I F R 5 c G U u e 3 B n b T F f Q l 8 2 L D I y N n 0 m c X V v d D s s J n F 1 b 3 Q 7 U 2 V j d G l v b j E v Z G F 0 Y S A o M i k v Q 2 h h b m d l Z C B U e X B l L n t w Z 2 0 x X 0 J f N y w y M j d 9 J n F 1 b 3 Q 7 L C Z x d W 9 0 O 1 N l Y 3 R p b 2 4 x L 2 R h d G E g K D I p L 0 N o Y W 5 n Z W Q g V H l w Z S 5 7 c G d t M V 9 C X z g s M j I 4 f S Z x d W 9 0 O y w m c X V v d D t T Z W N 0 a W 9 u M S 9 k Y X R h I C g y K S 9 D a G F u Z 2 V k I F R 5 c G U u e 3 B n b T F f Q 1 8 x L D I y O X 0 m c X V v d D s s J n F 1 b 3 Q 7 U 2 V j d G l v b j E v Z G F 0 Y S A o M i k v Q 2 h h b m d l Z C B U e X B l L n t w Z 2 0 x X 0 N f M i w y M z B 9 J n F 1 b 3 Q 7 L C Z x d W 9 0 O 1 N l Y 3 R p b 2 4 x L 2 R h d G E g K D I p L 0 N o Y W 5 n Z W Q g V H l w Z S 5 7 c G d t M V 9 D X z M s M j M x f S Z x d W 9 0 O y w m c X V v d D t T Z W N 0 a W 9 u M S 9 k Y X R h I C g y K S 9 D a G F u Z 2 V k I F R 5 c G U u e 3 B n b T F f Q 1 8 0 L D I z M n 0 m c X V v d D s s J n F 1 b 3 Q 7 U 2 V j d G l v b j E v Z G F 0 Y S A o M i k v Q 2 h h b m d l Z C B U e X B l L n t w Z 2 0 x X 0 N f N S w y M z N 9 J n F 1 b 3 Q 7 L C Z x d W 9 0 O 1 N l Y 3 R p b 2 4 x L 2 R h d G E g K D I p L 0 N o Y W 5 n Z W Q g V H l w Z S 5 7 c G d t M V 9 D X z Y s M j M 0 f S Z x d W 9 0 O y w m c X V v d D t T Z W N 0 a W 9 u M S 9 k Y X R h I C g y K S 9 D a G F u Z 2 V k I F R 5 c G U u e 3 B n b T F f Q 1 8 3 L D I z N X 0 m c X V v d D s s J n F 1 b 3 Q 7 U 2 V j d G l v b j E v Z G F 0 Y S A o M i k v Q 2 h h b m d l Z C B U e X B l L n t w Z 2 0 x X 0 N f O C w y M z Z 9 J n F 1 b 3 Q 7 L C Z x d W 9 0 O 1 N l Y 3 R p b 2 4 x L 2 R h d G E g K D I p L 0 N o Y W 5 n Z W Q g V H l w Z S 5 7 c G d t M V 9 D X z k s M j M 3 f S Z x d W 9 0 O y w m c X V v d D t T Z W N 0 a W 9 u M S 9 k Y X R h I C g y K S 9 D a G F u Z 2 V k I F R 5 c G U u e 3 B n b T F f Q 1 8 x M C w y M z h 9 J n F 1 b 3 Q 7 L C Z x d W 9 0 O 1 N l Y 3 R p b 2 4 x L 2 R h d G E g K D I p L 0 N o Y W 5 n Z W Q g V H l w Z S 5 7 c G d t M V 9 D X z E x L D I z O X 0 m c X V v d D s s J n F 1 b 3 Q 7 U 2 V j d G l v b j E v Z G F 0 Y S A o M i k v Q 2 h h b m d l Z C B U e X B l L n t w Z 2 0 x X 0 R f M S w y N D B 9 J n F 1 b 3 Q 7 L C Z x d W 9 0 O 1 N l Y 3 R p b 2 4 x L 2 R h d G E g K D I p L 0 N o Y W 5 n Z W Q g V H l w Z S 5 7 c G d t M V 9 E X z I s M j Q x f S Z x d W 9 0 O y w m c X V v d D t T Z W N 0 a W 9 u M S 9 k Y X R h I C g y K S 9 D a G F u Z 2 V k I F R 5 c G U u e 3 B n b T F f R F 8 z L D I 0 M n 0 m c X V v d D s s J n F 1 b 3 Q 7 U 2 V j d G l v b j E v Z G F 0 Y S A o M i k v Q 2 h h b m d l Z C B U e X B l L n t w Z 2 0 x X 0 R f N C w y N D N 9 J n F 1 b 3 Q 7 L C Z x d W 9 0 O 1 N l Y 3 R p b 2 4 x L 2 R h d G E g K D I p L 0 N o Y W 5 n Z W Q g V H l w Z S 5 7 c G d t M V 9 E X z U s M j Q 0 f S Z x d W 9 0 O y w m c X V v d D t T Z W N 0 a W 9 u M S 9 k Y X R h I C g y K S 9 D a G F u Z 2 V k I F R 5 c G U u e 3 B n b T F f R F 8 2 L D I 0 N X 0 m c X V v d D s s J n F 1 b 3 Q 7 U 2 V j d G l v b j E v Z G F 0 Y S A o M i k v Q 2 h h b m d l Z C B U e X B l L n t w Z 2 0 x X 0 R f N y w y N D Z 9 J n F 1 b 3 Q 7 L C Z x d W 9 0 O 1 N l Y 3 R p b 2 4 x L 2 R h d G E g K D I p L 0 N o Y W 5 n Z W Q g V H l w Z S 5 7 c G d t M V 9 E X z g s M j Q 3 f S Z x d W 9 0 O y w m c X V v d D t T Z W N 0 a W 9 u M S 9 k Y X R h I C g y K S 9 D a G F u Z 2 V k I F R 5 c G U u e 3 B n b T F f R F 8 5 L D I 0 O H 0 m c X V v d D s s J n F 1 b 3 Q 7 U 2 V j d G l v b j E v Z G F 0 Y S A o M i k v Q 2 h h b m d l Z C B U e X B l L n t w Z 2 0 x X 0 R f M T A s M j Q 5 f S Z x d W 9 0 O y w m c X V v d D t T Z W N 0 a W 9 u M S 9 k Y X R h I C g y K S 9 D a G F u Z 2 V k I F R 5 c G U u e 3 B n b T F f R V 8 x L D I 1 M H 0 m c X V v d D s s J n F 1 b 3 Q 7 U 2 V j d G l v b j E v Z G F 0 Y S A o M i k v Q 2 h h b m d l Z C B U e X B l L n t w Z 2 0 x X 0 V f M i w y N T F 9 J n F 1 b 3 Q 7 L C Z x d W 9 0 O 1 N l Y 3 R p b 2 4 x L 2 R h d G E g K D I p L 0 N o Y W 5 n Z W Q g V H l w Z S 5 7 c G d t M V 9 F X z M s M j U y f S Z x d W 9 0 O y w m c X V v d D t T Z W N 0 a W 9 u M S 9 k Y X R h I C g y K S 9 D a G F u Z 2 V k I F R 5 c G U u e 3 B n b T F f R V 8 0 L D I 1 M 3 0 m c X V v d D s s J n F 1 b 3 Q 7 U 2 V j d G l v b j E v Z G F 0 Y S A o M i k v Q 2 h h b m d l Z C B U e X B l L n t w Z 2 0 x X 0 V f N S w y N T R 9 J n F 1 b 3 Q 7 L C Z x d W 9 0 O 1 N l Y 3 R p b 2 4 x L 2 R h d G E g K D I p L 0 N o Y W 5 n Z W Q g V H l w Z S 5 7 c G d t M V 9 F X z Y s M j U 1 f S Z x d W 9 0 O y w m c X V v d D t T Z W N 0 a W 9 u M S 9 k Y X R h I C g y K S 9 D a G F u Z 2 V k I F R 5 c G U u e 3 B n b T F f R V 8 3 L D I 1 N n 0 m c X V v d D s s J n F 1 b 3 Q 7 U 2 V j d G l v b j E v Z G F 0 Y S A o M i k v Q 2 h h b m d l Z C B U e X B l L n t w Z 2 0 x X 0 V f O C w y N T d 9 J n F 1 b 3 Q 7 L C Z x d W 9 0 O 1 N l Y 3 R p b 2 4 x L 2 R h d G E g K D I p L 0 N o Y W 5 n Z W Q g V H l w Z S 5 7 c G d t M V 9 F X z k s M j U 4 f S Z x d W 9 0 O y w m c X V v d D t T Z W N 0 a W 9 u M S 9 k Y X R h I C g y K S 9 D a G F u Z 2 V k I F R 5 c G U u e 3 B n b T F f R V 8 x M C w y N T l 9 J n F 1 b 3 Q 7 L C Z x d W 9 0 O 1 N l Y 3 R p b 2 4 x L 2 R h d G E g K D I p L 0 N o Y W 5 n Z W Q g V H l w Z S 5 7 Q 2 9 s L T B f Q V 8 x M i w y N j B 9 J n F 1 b 3 Q 7 L C Z x d W 9 0 O 1 N l Y 3 R p b 2 4 x L 2 R h d G E g K D I p L 0 N o Y W 5 n Z W Q g V H l w Z S 5 7 Q 2 9 s L T B f Q V 8 x M y w y N j F 9 J n F 1 b 3 Q 7 L C Z x d W 9 0 O 1 N l Y 3 R p b 2 4 x L 2 R h d G E g K D I p L 0 N o Y W 5 n Z W Q g V H l w Z S 5 7 Q 2 9 s L T B f Q V 8 x N C w y N j J 9 J n F 1 b 3 Q 7 L C Z x d W 9 0 O 1 N l Y 3 R p b 2 4 x L 2 R h d G E g K D I p L 0 N o Y W 5 n Z W Q g V H l w Z S 5 7 Q 2 9 s L T B f Q V 8 x N S w y N j N 9 J n F 1 b 3 Q 7 L C Z x d W 9 0 O 1 N l Y 3 R p b 2 4 x L 2 R h d G E g K D I p L 0 N o Y W 5 n Z W Q g V H l w Z S 5 7 Q 2 9 s L T B f Q l 8 x M C w y N j R 9 J n F 1 b 3 Q 7 L C Z x d W 9 0 O 1 N l Y 3 R p b 2 4 x L 2 R h d G E g K D I p L 0 N o Y W 5 n Z W Q g V H l w Z S 5 7 Q 2 9 s L T B f Q l 8 x M S w y N j V 9 J n F 1 b 3 Q 7 L C Z x d W 9 0 O 1 N l Y 3 R p b 2 4 x L 2 R h d G E g K D I p L 0 N o Y W 5 n Z W Q g V H l w Z S 5 7 Q 2 9 s L T B f Q l 8 x M i w y N j Z 9 J n F 1 b 3 Q 7 L C Z x d W 9 0 O 1 N l Y 3 R p b 2 4 x L 2 R h d G E g K D I p L 0 N o Y W 5 n Z W Q g V H l w Z S 5 7 Q 2 9 s L T B f Q l 8 x M y w y N j d 9 J n F 1 b 3 Q 7 L C Z x d W 9 0 O 1 N l Y 3 R p b 2 4 x L 2 R h d G E g K D I p L 0 N o Y W 5 n Z W Q g V H l w Z S 5 7 Q 2 9 s L T B f Q l 8 x N C w y N j h 9 J n F 1 b 3 Q 7 L C Z x d W 9 0 O 1 N l Y 3 R p b 2 4 x L 2 R h d G E g K D I p L 0 N o Y W 5 n Z W Q g V H l w Z S 5 7 Q 2 9 s L T B f Q l 8 x N S w y N j l 9 J n F 1 b 3 Q 7 L C Z x d W 9 0 O 1 N l Y 3 R p b 2 4 x L 2 R h d G E g K D I p L 0 N o Y W 5 n Z W Q g V H l w Z S 5 7 Q 2 9 s L T B f Q 1 8 x N C w y N z B 9 J n F 1 b 3 Q 7 L C Z x d W 9 0 O 1 N l Y 3 R p b 2 4 x L 2 R h d G E g K D I p L 0 N o Y W 5 n Z W Q g V H l w Z S 5 7 Q 2 9 s L T B f Q 1 8 x N S w y N z F 9 J n F 1 b 3 Q 7 L C Z x d W 9 0 O 1 N l Y 3 R p b 2 4 x L 2 R h d G E g K D I p L 0 N o Y W 5 n Z W Q g V H l w Z S 5 7 Q 2 9 s L T B f R F 8 x M y w y N z J 9 J n F 1 b 3 Q 7 L C Z x d W 9 0 O 1 N l Y 3 R p b 2 4 x L 2 R h d G E g K D I p L 0 N o Y W 5 n Z W Q g V H l w Z S 5 7 Q 2 9 s L T B f R F 8 x N C w y N z N 9 J n F 1 b 3 Q 7 L C Z x d W 9 0 O 1 N l Y 3 R p b 2 4 x L 2 R h d G E g K D I p L 0 N o Y W 5 n Z W Q g V H l w Z S 5 7 Q 2 9 s L T B f R F 8 x N S w y N z R 9 J n F 1 b 3 Q 7 L C Z x d W 9 0 O 1 N l Y 3 R p b 2 4 x L 2 R h d G E g K D I p L 0 N o Y W 5 n Z W Q g V H l w Z S 5 7 Q 2 9 s L T B f R V 8 x M i w y N z V 9 J n F 1 b 3 Q 7 L C Z x d W 9 0 O 1 N l Y 3 R p b 2 4 x L 2 R h d G E g K D I p L 0 N o Y W 5 n Z W Q g V H l w Z S 5 7 Q 2 9 s L T B f R V 8 x M y w y N z Z 9 J n F 1 b 3 Q 7 L C Z x d W 9 0 O 1 N l Y 3 R p b 2 4 x L 2 R h d G E g K D I p L 0 N o Y W 5 n Z W Q g V H l w Z S 5 7 Q 2 9 s L T B f R V 8 x N C w y N z d 9 J n F 1 b 3 Q 7 L C Z x d W 9 0 O 1 N l Y 3 R p b 2 4 x L 2 R h d G E g K D I p L 0 N o Y W 5 n Z W Q g V H l w Z S 5 7 Q 2 9 s L T B f R V 8 x N S w y N z h 9 J n F 1 b 3 Q 7 L C Z x d W 9 0 O 1 N l Y 3 R p b 2 4 x L 2 R h d G E g K D I p L 0 N o Y W 5 n Z W Q g V H l w Z S 5 7 Y m F t M 1 9 B X z E y L D I 3 O X 0 m c X V v d D s s J n F 1 b 3 Q 7 U 2 V j d G l v b j E v Z G F 0 Y S A o M i k v Q 2 h h b m d l Z C B U e X B l L n t i Y W 0 z X 0 F f M T M s M j g w f S Z x d W 9 0 O y w m c X V v d D t T Z W N 0 a W 9 u M S 9 k Y X R h I C g y K S 9 D a G F u Z 2 V k I F R 5 c G U u e 2 J h b T N f Q V 8 x N C w y O D F 9 J n F 1 b 3 Q 7 L C Z x d W 9 0 O 1 N l Y 3 R p b 2 4 x L 2 R h d G E g K D I p L 0 N o Y W 5 n Z W Q g V H l w Z S 5 7 Y m F t M 1 9 B X z E 1 L D I 4 M n 0 m c X V v d D s s J n F 1 b 3 Q 7 U 2 V j d G l v b j E v Z G F 0 Y S A o M i k v Q 2 h h b m d l Z C B U e X B l L n t i Y W 0 z X 0 J f M T I s M j g z f S Z x d W 9 0 O y w m c X V v d D t T Z W N 0 a W 9 u M S 9 k Y X R h I C g y K S 9 D a G F u Z 2 V k I F R 5 c G U u e 2 J h b T N f Q l 8 x M y w y O D R 9 J n F 1 b 3 Q 7 L C Z x d W 9 0 O 1 N l Y 3 R p b 2 4 x L 2 R h d G E g K D I p L 0 N o Y W 5 n Z W Q g V H l w Z S 5 7 Y m F t M 1 9 C X z E 0 L D I 4 N X 0 m c X V v d D s s J n F 1 b 3 Q 7 U 2 V j d G l v b j E v Z G F 0 Y S A o M i k v Q 2 h h b m d l Z C B U e X B l L n t i Y W 0 z X 0 J f M T U s M j g 2 f S Z x d W 9 0 O y w m c X V v d D t T Z W N 0 a W 9 u M S 9 k Y X R h I C g y K S 9 D a G F u Z 2 V k I F R 5 c G U u e 2 J h b T N f Q 1 8 x M y w y O D d 9 J n F 1 b 3 Q 7 L C Z x d W 9 0 O 1 N l Y 3 R p b 2 4 x L 2 R h d G E g K D I p L 0 N o Y W 5 n Z W Q g V H l w Z S 5 7 Y m F t M 1 9 D X z E 0 L D I 4 O H 0 m c X V v d D s s J n F 1 b 3 Q 7 U 2 V j d G l v b j E v Z G F 0 Y S A o M i k v Q 2 h h b m d l Z C B U e X B l L n t i Y W 0 z X 0 N f M T U s M j g 5 f S Z x d W 9 0 O y w m c X V v d D t T Z W N 0 a W 9 u M S 9 k Y X R h I C g y K S 9 D a G F u Z 2 V k I F R 5 c G U u e 2 J h b T N f R F 8 x M S w y O T B 9 J n F 1 b 3 Q 7 L C Z x d W 9 0 O 1 N l Y 3 R p b 2 4 x L 2 R h d G E g K D I p L 0 N o Y W 5 n Z W Q g V H l w Z S 5 7 Y m F t M 1 9 E X z E y L D I 5 M X 0 m c X V v d D s s J n F 1 b 3 Q 7 U 2 V j d G l v b j E v Z G F 0 Y S A o M i k v Q 2 h h b m d l Z C B U e X B l L n t i Y W 0 z X 0 R f M T M s M j k y f S Z x d W 9 0 O y w m c X V v d D t T Z W N 0 a W 9 u M S 9 k Y X R h I C g y K S 9 D a G F u Z 2 V k I F R 5 c G U u e 2 J h b T N f R F 8 x N C w y O T N 9 J n F 1 b 3 Q 7 L C Z x d W 9 0 O 1 N l Y 3 R p b 2 4 x L 2 R h d G E g K D I p L 0 N o Y W 5 n Z W Q g V H l w Z S 5 7 Y m F t M 1 9 E X z E 1 L D I 5 N H 0 m c X V v d D s s J n F 1 b 3 Q 7 U 2 V j d G l v b j E v Z G F 0 Y S A o M i k v Q 2 h h b m d l Z C B U e X B l L n t i Y W 0 z X 0 V f M T E s M j k 1 f S Z x d W 9 0 O y w m c X V v d D t T Z W N 0 a W 9 u M S 9 k Y X R h I C g y K S 9 D a G F u Z 2 V k I F R 5 c G U u e 2 J h b T N f R V 8 x M i w y O T Z 9 J n F 1 b 3 Q 7 L C Z x d W 9 0 O 1 N l Y 3 R p b 2 4 x L 2 R h d G E g K D I p L 0 N o Y W 5 n Z W Q g V H l w Z S 5 7 Y m F t M 1 9 F X z E z L D I 5 N 3 0 m c X V v d D s s J n F 1 b 3 Q 7 U 2 V j d G l v b j E v Z G F 0 Y S A o M i k v Q 2 h h b m d l Z C B U e X B l L n t i Y W 0 z X 0 V f M T Q s M j k 4 f S Z x d W 9 0 O y w m c X V v d D t T Z W N 0 a W 9 u M S 9 k Y X R h I C g y K S 9 D a G F u Z 2 V k I F R 5 c G U u e 2 J h b T N f R V 8 x N S w y O T l 9 J n F 1 b 3 Q 7 L C Z x d W 9 0 O 1 N l Y 3 R p b 2 4 x L 2 R h d G E g K D I p L 0 N o Y W 5 n Z W Q g V H l w Z S 5 7 Y 2 h z X 0 F f M T I s M z A w f S Z x d W 9 0 O y w m c X V v d D t T Z W N 0 a W 9 u M S 9 k Y X R h I C g y K S 9 D a G F u Z 2 V k I F R 5 c G U u e 2 N o c 1 9 B X z E z L D M w M X 0 m c X V v d D s s J n F 1 b 3 Q 7 U 2 V j d G l v b j E v Z G F 0 Y S A o M i k v Q 2 h h b m d l Z C B U e X B l L n t j a H N f Q V 8 x N C w z M D J 9 J n F 1 b 3 Q 7 L C Z x d W 9 0 O 1 N l Y 3 R p b 2 4 x L 2 R h d G E g K D I p L 0 N o Y W 5 n Z W Q g V H l w Z S 5 7 Y 2 h z X 0 F f M T U s M z A z f S Z x d W 9 0 O y w m c X V v d D t T Z W N 0 a W 9 u M S 9 k Y X R h I C g y K S 9 D a G F u Z 2 V k I F R 5 c G U u e 2 N o c 1 9 C X z k s M z A 0 f S Z x d W 9 0 O y w m c X V v d D t T Z W N 0 a W 9 u M S 9 k Y X R h I C g y K S 9 D a G F u Z 2 V k I F R 5 c G U u e 2 N o c 1 9 C X z E w L D M w N X 0 m c X V v d D s s J n F 1 b 3 Q 7 U 2 V j d G l v b j E v Z G F 0 Y S A o M i k v Q 2 h h b m d l Z C B U e X B l L n t j a H N f Q l 8 x M S w z M D Z 9 J n F 1 b 3 Q 7 L C Z x d W 9 0 O 1 N l Y 3 R p b 2 4 x L 2 R h d G E g K D I p L 0 N o Y W 5 n Z W Q g V H l w Z S 5 7 Y 2 h z X 0 J f M T I s M z A 3 f S Z x d W 9 0 O y w m c X V v d D t T Z W N 0 a W 9 u M S 9 k Y X R h I C g y K S 9 D a G F u Z 2 V k I F R 5 c G U u e 2 N o c 1 9 C X z E z L D M w O H 0 m c X V v d D s s J n F 1 b 3 Q 7 U 2 V j d G l v b j E v Z G F 0 Y S A o M i k v Q 2 h h b m d l Z C B U e X B l L n t j a H N f Q l 8 x N C w z M D l 9 J n F 1 b 3 Q 7 L C Z x d W 9 0 O 1 N l Y 3 R p b 2 4 x L 2 R h d G E g K D I p L 0 N o Y W 5 n Z W Q g V H l w Z S 5 7 Y 2 h z X 0 J f M T U s M z E w f S Z x d W 9 0 O y w m c X V v d D t T Z W N 0 a W 9 u M S 9 k Y X R h I C g y K S 9 D a G F u Z 2 V k I F R 5 c G U u e 2 N o c 1 9 D X z E z L D M x M X 0 m c X V v d D s s J n F 1 b 3 Q 7 U 2 V j d G l v b j E v Z G F 0 Y S A o M i k v Q 2 h h b m d l Z C B U e X B l L n t j a H N f Q 1 8 x N C w z M T J 9 J n F 1 b 3 Q 7 L C Z x d W 9 0 O 1 N l Y 3 R p b 2 4 x L 2 R h d G E g K D I p L 0 N o Y W 5 n Z W Q g V H l w Z S 5 7 Y 2 h z X 0 N f M T U s M z E z f S Z x d W 9 0 O y w m c X V v d D t T Z W N 0 a W 9 u M S 9 k Y X R h I C g y K S 9 D a G F u Z 2 V k I F R 5 c G U u e 2 N o c 1 9 E X z E x L D M x N H 0 m c X V v d D s s J n F 1 b 3 Q 7 U 2 V j d G l v b j E v Z G F 0 Y S A o M i k v Q 2 h h b m d l Z C B U e X B l L n t j a H N f R F 8 x M i w z M T V 9 J n F 1 b 3 Q 7 L C Z x d W 9 0 O 1 N l Y 3 R p b 2 4 x L 2 R h d G E g K D I p L 0 N o Y W 5 n Z W Q g V H l w Z S 5 7 Y 2 h z X 0 R f M T M s M z E 2 f S Z x d W 9 0 O y w m c X V v d D t T Z W N 0 a W 9 u M S 9 k Y X R h I C g y K S 9 D a G F u Z 2 V k I F R 5 c G U u e 2 N o c 1 9 E X z E 0 L D M x N 3 0 m c X V v d D s s J n F 1 b 3 Q 7 U 2 V j d G l v b j E v Z G F 0 Y S A o M i k v Q 2 h h b m d l Z C B U e X B l L n t j a H N f R F 8 x N S w z M T h 9 J n F 1 b 3 Q 7 L C Z x d W 9 0 O 1 N l Y 3 R p b 2 4 x L 2 R h d G E g K D I p L 0 N o Y W 5 n Z W Q g V H l w Z S 5 7 Y 2 h z X 0 V f M T E s M z E 5 f S Z x d W 9 0 O y w m c X V v d D t T Z W N 0 a W 9 u M S 9 k Y X R h I C g y K S 9 D a G F u Z 2 V k I F R 5 c G U u e 2 N o c 1 9 F X z E y L D M y M H 0 m c X V v d D s s J n F 1 b 3 Q 7 U 2 V j d G l v b j E v Z G F 0 Y S A o M i k v Q 2 h h b m d l Z C B U e X B l L n t j a H N f R V 8 x M y w z M j F 9 J n F 1 b 3 Q 7 L C Z x d W 9 0 O 1 N l Y 3 R p b 2 4 x L 2 R h d G E g K D I p L 0 N o Y W 5 n Z W Q g V H l w Z S 5 7 Y 2 h z X 0 V f M T Q s M z I y f S Z x d W 9 0 O y w m c X V v d D t T Z W N 0 a W 9 u M S 9 k Y X R h I C g y K S 9 D a G F u Z 2 V k I F R 5 c G U u e 2 N o c 1 9 F X z E 1 L D M y M 3 0 m c X V v d D s s J n F 1 b 3 Q 7 U 2 V j d G l v b j E v Z G F 0 Y S A o M i k v Q 2 h h b m d l Z C B U e X B l L n t m M 2 h f Q V 8 x M i w z M j R 9 J n F 1 b 3 Q 7 L C Z x d W 9 0 O 1 N l Y 3 R p b 2 4 x L 2 R h d G E g K D I p L 0 N o Y W 5 n Z W Q g V H l w Z S 5 7 Z j N o X 0 F f M T M s M z I 1 f S Z x d W 9 0 O y w m c X V v d D t T Z W N 0 a W 9 u M S 9 k Y X R h I C g y K S 9 D a G F u Z 2 V k I F R 5 c G U u e 2 Y z a F 9 B X z E 0 L D M y N n 0 m c X V v d D s s J n F 1 b 3 Q 7 U 2 V j d G l v b j E v Z G F 0 Y S A o M i k v Q 2 h h b m d l Z C B U e X B l L n t m M 2 h f Q V 8 x N S w z M j d 9 J n F 1 b 3 Q 7 L C Z x d W 9 0 O 1 N l Y 3 R p b 2 4 x L 2 R h d G E g K D I p L 0 N o Y W 5 n Z W Q g V H l w Z S 5 7 Z j N o X 0 J f O S w z M j h 9 J n F 1 b 3 Q 7 L C Z x d W 9 0 O 1 N l Y 3 R p b 2 4 x L 2 R h d G E g K D I p L 0 N o Y W 5 n Z W Q g V H l w Z S 5 7 Z j N o X 0 J f M T A s M z I 5 f S Z x d W 9 0 O y w m c X V v d D t T Z W N 0 a W 9 u M S 9 k Y X R h I C g y K S 9 D a G F u Z 2 V k I F R 5 c G U u e 2 Y z a F 9 C X z E x L D M z M H 0 m c X V v d D s s J n F 1 b 3 Q 7 U 2 V j d G l v b j E v Z G F 0 Y S A o M i k v Q 2 h h b m d l Z C B U e X B l L n t m M 2 h f Q l 8 x M i w z M z F 9 J n F 1 b 3 Q 7 L C Z x d W 9 0 O 1 N l Y 3 R p b 2 4 x L 2 R h d G E g K D I p L 0 N o Y W 5 n Z W Q g V H l w Z S 5 7 Z j N o X 0 J f M T M s M z M y f S Z x d W 9 0 O y w m c X V v d D t T Z W N 0 a W 9 u M S 9 k Y X R h I C g y K S 9 D a G F u Z 2 V k I F R 5 c G U u e 2 Y z a F 9 C X z E 0 L D M z M 3 0 m c X V v d D s s J n F 1 b 3 Q 7 U 2 V j d G l v b j E v Z G F 0 Y S A o M i k v Q 2 h h b m d l Z C B U e X B l L n t m M 2 h f Q l 8 x N S w z M z R 9 J n F 1 b 3 Q 7 L C Z x d W 9 0 O 1 N l Y 3 R p b 2 4 x L 2 R h d G E g K D I p L 0 N o Y W 5 n Z W Q g V H l w Z S 5 7 Z j N o X 0 N f M T A s M z M 1 f S Z x d W 9 0 O y w m c X V v d D t T Z W N 0 a W 9 u M S 9 k Y X R h I C g y K S 9 D a G F u Z 2 V k I F R 5 c G U u e 2 Y z a F 9 D X z E x L D M z N n 0 m c X V v d D s s J n F 1 b 3 Q 7 U 2 V j d G l v b j E v Z G F 0 Y S A o M i k v Q 2 h h b m d l Z C B U e X B l L n t m M 2 h f Q 1 8 x M i w z M z d 9 J n F 1 b 3 Q 7 L C Z x d W 9 0 O 1 N l Y 3 R p b 2 4 x L 2 R h d G E g K D I p L 0 N o Y W 5 n Z W Q g V H l w Z S 5 7 Z j N o X 0 N f M T M s M z M 4 f S Z x d W 9 0 O y w m c X V v d D t T Z W N 0 a W 9 u M S 9 k Y X R h I C g y K S 9 D a G F u Z 2 V k I F R 5 c G U u e 2 Y z a F 9 D X z E 0 L D M z O X 0 m c X V v d D s s J n F 1 b 3 Q 7 U 2 V j d G l v b j E v Z G F 0 Y S A o M i k v Q 2 h h b m d l Z C B U e X B l L n t m M 2 h f Q 1 8 x N S w z N D B 9 J n F 1 b 3 Q 7 L C Z x d W 9 0 O 1 N l Y 3 R p b 2 4 x L 2 R h d G E g K D I p L 0 N o Y W 5 n Z W Q g V H l w Z S 5 7 Z j N o X 0 R f M T E s M z Q x f S Z x d W 9 0 O y w m c X V v d D t T Z W N 0 a W 9 u M S 9 k Y X R h I C g y K S 9 D a G F u Z 2 V k I F R 5 c G U u e 2 Y z a F 9 E X z E y L D M 0 M n 0 m c X V v d D s s J n F 1 b 3 Q 7 U 2 V j d G l v b j E v Z G F 0 Y S A o M i k v Q 2 h h b m d l Z C B U e X B l L n t m M 2 h f R F 8 x M y w z N D N 9 J n F 1 b 3 Q 7 L C Z x d W 9 0 O 1 N l Y 3 R p b 2 4 x L 2 R h d G E g K D I p L 0 N o Y W 5 n Z W Q g V H l w Z S 5 7 Z j N o X 0 R f M T Q s M z Q 0 f S Z x d W 9 0 O y w m c X V v d D t T Z W N 0 a W 9 u M S 9 k Y X R h I C g y K S 9 D a G F u Z 2 V k I F R 5 c G U u e 2 Y z a F 9 E X z E 1 L D M 0 N X 0 m c X V v d D s s J n F 1 b 3 Q 7 U 2 V j d G l v b j E v Z G F 0 Y S A o M i k v Q 2 h h b m d l Z C B U e X B l L n t m M 2 h f R V 8 x M S w z N D Z 9 J n F 1 b 3 Q 7 L C Z x d W 9 0 O 1 N l Y 3 R p b 2 4 x L 2 R h d G E g K D I p L 0 N o Y W 5 n Z W Q g V H l w Z S 5 7 Z j N o X 0 V f M T I s M z Q 3 f S Z x d W 9 0 O y w m c X V v d D t T Z W N 0 a W 9 u M S 9 k Y X R h I C g y K S 9 D a G F u Z 2 V k I F R 5 c G U u e 2 Y z a F 9 F X z E z L D M 0 O H 0 m c X V v d D s s J n F 1 b 3 Q 7 U 2 V j d G l v b j E v Z G F 0 Y S A o M i k v Q 2 h h b m d l Z C B U e X B l L n t m M 2 h f R V 8 x N C w z N D l 9 J n F 1 b 3 Q 7 L C Z x d W 9 0 O 1 N l Y 3 R p b 2 4 x L 2 R h d G E g K D I p L 0 N o Y W 5 n Z W Q g V H l w Z S 5 7 Z j N o X 0 V f M T U s M z U w f S Z x d W 9 0 O y w m c X V v d D t T Z W N 0 a W 9 u M S 9 k Y X R h I C g y K S 9 D a G F u Z 2 V k I F R 5 c G U u e 3 B n b T F f Q V 8 x M i w z N T F 9 J n F 1 b 3 Q 7 L C Z x d W 9 0 O 1 N l Y 3 R p b 2 4 x L 2 R h d G E g K D I p L 0 N o Y W 5 n Z W Q g V H l w Z S 5 7 c G d t M V 9 B X z E z L D M 1 M n 0 m c X V v d D s s J n F 1 b 3 Q 7 U 2 V j d G l v b j E v Z G F 0 Y S A o M i k v Q 2 h h b m d l Z C B U e X B l L n t w Z 2 0 x X 0 F f M T Q s M z U z f S Z x d W 9 0 O y w m c X V v d D t T Z W N 0 a W 9 u M S 9 k Y X R h I C g y K S 9 D a G F u Z 2 V k I F R 5 c G U u e 3 B n b T F f Q V 8 x N S w z N T R 9 J n F 1 b 3 Q 7 L C Z x d W 9 0 O 1 N l Y 3 R p b 2 4 x L 2 R h d G E g K D I p L 0 N o Y W 5 n Z W Q g V H l w Z S 5 7 c G d t M V 9 C X z k s M z U 1 f S Z x d W 9 0 O y w m c X V v d D t T Z W N 0 a W 9 u M S 9 k Y X R h I C g y K S 9 D a G F u Z 2 V k I F R 5 c G U u e 3 B n b T F f Q l 8 x M C w z N T Z 9 J n F 1 b 3 Q 7 L C Z x d W 9 0 O 1 N l Y 3 R p b 2 4 x L 2 R h d G E g K D I p L 0 N o Y W 5 n Z W Q g V H l w Z S 5 7 c G d t M V 9 C X z E x L D M 1 N 3 0 m c X V v d D s s J n F 1 b 3 Q 7 U 2 V j d G l v b j E v Z G F 0 Y S A o M i k v Q 2 h h b m d l Z C B U e X B l L n t w Z 2 0 x X 0 J f M T I s M z U 4 f S Z x d W 9 0 O y w m c X V v d D t T Z W N 0 a W 9 u M S 9 k Y X R h I C g y K S 9 D a G F u Z 2 V k I F R 5 c G U u e 3 B n b T F f Q l 8 x M y w z N T l 9 J n F 1 b 3 Q 7 L C Z x d W 9 0 O 1 N l Y 3 R p b 2 4 x L 2 R h d G E g K D I p L 0 N o Y W 5 n Z W Q g V H l w Z S 5 7 c G d t M V 9 C X z E 0 L D M 2 M H 0 m c X V v d D s s J n F 1 b 3 Q 7 U 2 V j d G l v b j E v Z G F 0 Y S A o M i k v Q 2 h h b m d l Z C B U e X B l L n t w Z 2 0 x X 0 J f M T U s M z Y x f S Z x d W 9 0 O y w m c X V v d D t T Z W N 0 a W 9 u M S 9 k Y X R h I C g y K S 9 D a G F u Z 2 V k I F R 5 c G U u e 3 B n b T F f Q 1 8 x M i w z N j J 9 J n F 1 b 3 Q 7 L C Z x d W 9 0 O 1 N l Y 3 R p b 2 4 x L 2 R h d G E g K D I p L 0 N o Y W 5 n Z W Q g V H l w Z S 5 7 c G d t M V 9 D X z E z L D M 2 M 3 0 m c X V v d D s s J n F 1 b 3 Q 7 U 2 V j d G l v b j E v Z G F 0 Y S A o M i k v Q 2 h h b m d l Z C B U e X B l L n t w Z 2 0 x X 0 N f M T Q s M z Y 0 f S Z x d W 9 0 O y w m c X V v d D t T Z W N 0 a W 9 u M S 9 k Y X R h I C g y K S 9 D a G F u Z 2 V k I F R 5 c G U u e 3 B n b T F f Q 1 8 x N S w z N j V 9 J n F 1 b 3 Q 7 L C Z x d W 9 0 O 1 N l Y 3 R p b 2 4 x L 2 R h d G E g K D I p L 0 N o Y W 5 n Z W Q g V H l w Z S 5 7 c G d t M V 9 E X z E x L D M 2 N n 0 m c X V v d D s s J n F 1 b 3 Q 7 U 2 V j d G l v b j E v Z G F 0 Y S A o M i k v Q 2 h h b m d l Z C B U e X B l L n t w Z 2 0 x X 0 R f M T I s M z Y 3 f S Z x d W 9 0 O y w m c X V v d D t T Z W N 0 a W 9 u M S 9 k Y X R h I C g y K S 9 D a G F u Z 2 V k I F R 5 c G U u e 3 B n b T F f R F 8 x M y w z N j h 9 J n F 1 b 3 Q 7 L C Z x d W 9 0 O 1 N l Y 3 R p b 2 4 x L 2 R h d G E g K D I p L 0 N o Y W 5 n Z W Q g V H l w Z S 5 7 c G d t M V 9 E X z E 0 L D M 2 O X 0 m c X V v d D s s J n F 1 b 3 Q 7 U 2 V j d G l v b j E v Z G F 0 Y S A o M i k v Q 2 h h b m d l Z C B U e X B l L n t w Z 2 0 x X 0 R f M T U s M z c w f S Z x d W 9 0 O y w m c X V v d D t T Z W N 0 a W 9 u M S 9 k Y X R h I C g y K S 9 D a G F u Z 2 V k I F R 5 c G U u e 3 B n b T F f R V 8 x M S w z N z F 9 J n F 1 b 3 Q 7 L C Z x d W 9 0 O 1 N l Y 3 R p b 2 4 x L 2 R h d G E g K D I p L 0 N o Y W 5 n Z W Q g V H l w Z S 5 7 c G d t M V 9 F X z E y L D M 3 M n 0 m c X V v d D s s J n F 1 b 3 Q 7 U 2 V j d G l v b j E v Z G F 0 Y S A o M i k v Q 2 h h b m d l Z C B U e X B l L n t w Z 2 0 x X 0 V f M T M s M z c z f S Z x d W 9 0 O y w m c X V v d D t T Z W N 0 a W 9 u M S 9 k Y X R h I C g y K S 9 D a G F u Z 2 V k I F R 5 c G U u e 3 B n b T F f R V 8 x N C w z N z R 9 J n F 1 b 3 Q 7 L C Z x d W 9 0 O 1 N l Y 3 R p b 2 4 x L 2 R h d G E g K D I p L 0 N o Y W 5 n Z W Q g V H l w Z S 5 7 c G d t M V 9 F X z E 1 L D M 3 N X 0 m c X V v d D s s J n F 1 b 3 Q 7 U 2 V j d G l v b j E v Z G F 0 Y S A o M i k v Q 2 h h b m d l Z C B U e X B l L n s s M z c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0 Y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y L T A x V D E w O j Q 0 O j Q z L j I 0 N D k 4 M j B a I i A v P j x F b n R y e S B U e X B l P S J G a W x s Q 2 9 s d W 1 u V H l w Z X M i I F Z h b H V l P S J z Q X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2 d 0 X 2 x l d H R l c l 9 u c i Z x d W 9 0 O y w m c X V v d D t i Y W 0 z X 0 F f M S Z x d W 9 0 O y w m c X V v d D t i Y W 0 z X 0 F f M i Z x d W 9 0 O y w m c X V v d D t i Y W 0 z X 0 F f M y Z x d W 9 0 O y w m c X V v d D t i Y W 0 z X 0 F f N C Z x d W 9 0 O y w m c X V v d D t i Y W 0 z X 0 F f N S Z x d W 9 0 O y w m c X V v d D t i Y W 0 z X 0 F f N i Z x d W 9 0 O y w m c X V v d D t i Y W 0 z X 0 F f N y Z x d W 9 0 O y w m c X V v d D t i Y W 0 z X 0 F f O C Z x d W 9 0 O y w m c X V v d D t i Y W 0 z X 0 F f O S Z x d W 9 0 O y w m c X V v d D t i Y W 0 z X 0 F f M T A m c X V v d D s s J n F 1 b 3 Q 7 Y m F t M 1 9 B X z E x J n F 1 b 3 Q 7 L C Z x d W 9 0 O 2 J h b T N f Q l 8 x J n F 1 b 3 Q 7 L C Z x d W 9 0 O 2 J h b T N f Q l 8 y J n F 1 b 3 Q 7 L C Z x d W 9 0 O 2 J h b T N f Q l 8 z J n F 1 b 3 Q 7 L C Z x d W 9 0 O 2 J h b T N f Q l 8 0 J n F 1 b 3 Q 7 L C Z x d W 9 0 O 2 J h b T N f Q l 8 1 J n F 1 b 3 Q 7 L C Z x d W 9 0 O 2 J h b T N f Q l 8 2 J n F 1 b 3 Q 7 L C Z x d W 9 0 O 2 J h b T N f Q l 8 3 J n F 1 b 3 Q 7 L C Z x d W 9 0 O 2 J h b T N f Q l 8 4 J n F 1 b 3 Q 7 L C Z x d W 9 0 O 2 J h b T N f Q l 8 5 J n F 1 b 3 Q 7 L C Z x d W 9 0 O 2 J h b T N f Q l 8 x M C Z x d W 9 0 O y w m c X V v d D t i Y W 0 z X 0 J f M T E m c X V v d D s s J n F 1 b 3 Q 7 Y m F t M 1 9 D X z E m c X V v d D s s J n F 1 b 3 Q 7 Y m F t M 1 9 D X z I m c X V v d D s s J n F 1 b 3 Q 7 Y m F t M 1 9 D X z M m c X V v d D s s J n F 1 b 3 Q 7 Y m F t M 1 9 D X z Q m c X V v d D s s J n F 1 b 3 Q 7 Y m F t M 1 9 D X z U m c X V v d D s s J n F 1 b 3 Q 7 Y m F t M 1 9 D X z Y m c X V v d D s s J n F 1 b 3 Q 7 Y m F t M 1 9 D X z c m c X V v d D s s J n F 1 b 3 Q 7 Y m F t M 1 9 D X z g m c X V v d D s s J n F 1 b 3 Q 7 Y m F t M 1 9 D X z k m c X V v d D s s J n F 1 b 3 Q 7 Y m F t M 1 9 D X z E w J n F 1 b 3 Q 7 L C Z x d W 9 0 O 2 J h b T N f Q 1 8 x M S Z x d W 9 0 O y w m c X V v d D t i Y W 0 z X 0 N f M T I m c X V v d D s s J n F 1 b 3 Q 7 Y m F t M 1 9 E X z E m c X V v d D s s J n F 1 b 3 Q 7 Y m F t M 1 9 E X z I m c X V v d D s s J n F 1 b 3 Q 7 Y m F t M 1 9 E X z M m c X V v d D s s J n F 1 b 3 Q 7 Y m F t M 1 9 E X z Q m c X V v d D s s J n F 1 b 3 Q 7 Y m F t M 1 9 E X z U m c X V v d D s s J n F 1 b 3 Q 7 Y m F t M 1 9 E X z Y m c X V v d D s s J n F 1 b 3 Q 7 Y m F t M 1 9 E X z c m c X V v d D s s J n F 1 b 3 Q 7 Y m F t M 1 9 E X z g m c X V v d D s s J n F 1 b 3 Q 7 Y m F t M 1 9 E X z k m c X V v d D s s J n F 1 b 3 Q 7 Y m F t M 1 9 E X z E w J n F 1 b 3 Q 7 L C Z x d W 9 0 O 2 J h b T N f R V 8 x J n F 1 b 3 Q 7 L C Z x d W 9 0 O 2 J h b T N f R V 8 y J n F 1 b 3 Q 7 L C Z x d W 9 0 O 2 J h b T N f R V 8 z J n F 1 b 3 Q 7 L C Z x d W 9 0 O 2 J h b T N f R V 8 0 J n F 1 b 3 Q 7 L C Z x d W 9 0 O 2 J h b T N f R V 8 1 J n F 1 b 3 Q 7 L C Z x d W 9 0 O 2 J h b T N f R V 8 2 J n F 1 b 3 Q 7 L C Z x d W 9 0 O 2 J h b T N f R V 8 3 J n F 1 b 3 Q 7 L C Z x d W 9 0 O 2 J h b T N f R V 8 4 J n F 1 b 3 Q 7 L C Z x d W 9 0 O 2 J h b T N f R V 8 5 J n F 1 b 3 Q 7 L C Z x d W 9 0 O 2 J h b T N f R V 8 x M C Z x d W 9 0 O y w m c X V v d D t j a H N f Q V 8 x J n F 1 b 3 Q 7 L C Z x d W 9 0 O 2 N o c 1 9 B X z I m c X V v d D s s J n F 1 b 3 Q 7 Y 2 h z X 0 F f M y Z x d W 9 0 O y w m c X V v d D t j a H N f Q V 8 0 J n F 1 b 3 Q 7 L C Z x d W 9 0 O 2 N o c 1 9 B X z U m c X V v d D s s J n F 1 b 3 Q 7 Y 2 h z X 0 F f N i Z x d W 9 0 O y w m c X V v d D t j a H N f Q V 8 3 J n F 1 b 3 Q 7 L C Z x d W 9 0 O 2 N o c 1 9 B X z g m c X V v d D s s J n F 1 b 3 Q 7 Y 2 h z X 0 F f O S Z x d W 9 0 O y w m c X V v d D t j a H N f Q V 8 x M C Z x d W 9 0 O y w m c X V v d D t j a H N f Q V 8 x M S Z x d W 9 0 O y w m c X V v d D t j a H N f Q l 8 x J n F 1 b 3 Q 7 L C Z x d W 9 0 O 2 N o c 1 9 C X z I m c X V v d D s s J n F 1 b 3 Q 7 Y 2 h z X 0 J f M y Z x d W 9 0 O y w m c X V v d D t j a H N f Q l 8 0 J n F 1 b 3 Q 7 L C Z x d W 9 0 O 2 N o c 1 9 C X z U m c X V v d D s s J n F 1 b 3 Q 7 Y 2 h z X 0 J f N i Z x d W 9 0 O y w m c X V v d D t j a H N f Q l 8 3 J n F 1 b 3 Q 7 L C Z x d W 9 0 O 2 N o c 1 9 C X z g m c X V v d D s s J n F 1 b 3 Q 7 Y 2 h z X 0 N f M S Z x d W 9 0 O y w m c X V v d D t j a H N f Q 1 8 y J n F 1 b 3 Q 7 L C Z x d W 9 0 O 2 N o c 1 9 D X z M m c X V v d D s s J n F 1 b 3 Q 7 Y 2 h z X 0 N f N C Z x d W 9 0 O y w m c X V v d D t j a H N f Q 1 8 1 J n F 1 b 3 Q 7 L C Z x d W 9 0 O 2 N o c 1 9 D X z Y m c X V v d D s s J n F 1 b 3 Q 7 Y 2 h z X 0 N f N y Z x d W 9 0 O y w m c X V v d D t j a H N f Q 1 8 4 J n F 1 b 3 Q 7 L C Z x d W 9 0 O 2 N o c 1 9 D X z k m c X V v d D s s J n F 1 b 3 Q 7 Y 2 h z X 0 N f M T A m c X V v d D s s J n F 1 b 3 Q 7 Y 2 h z X 0 N f M T E m c X V v d D s s J n F 1 b 3 Q 7 Y 2 h z X 0 N f M T I m c X V v d D s s J n F 1 b 3 Q 7 Y 2 h z X 0 R f M S Z x d W 9 0 O y w m c X V v d D t j a H N f R F 8 y J n F 1 b 3 Q 7 L C Z x d W 9 0 O 2 N o c 1 9 E X z M m c X V v d D s s J n F 1 b 3 Q 7 Y 2 h z X 0 R f N C Z x d W 9 0 O y w m c X V v d D t j a H N f R F 8 1 J n F 1 b 3 Q 7 L C Z x d W 9 0 O 2 N o c 1 9 E X z Y m c X V v d D s s J n F 1 b 3 Q 7 Y 2 h z X 0 R f N y Z x d W 9 0 O y w m c X V v d D t j a H N f R F 8 4 J n F 1 b 3 Q 7 L C Z x d W 9 0 O 2 N o c 1 9 E X z k m c X V v d D s s J n F 1 b 3 Q 7 Y 2 h z X 0 R f M T A m c X V v d D s s J n F 1 b 3 Q 7 Y 2 h z X 0 V f M S Z x d W 9 0 O y w m c X V v d D t j a H N f R V 8 y J n F 1 b 3 Q 7 L C Z x d W 9 0 O 2 N o c 1 9 F X z M m c X V v d D s s J n F 1 b 3 Q 7 Y 2 h z X 0 V f N C Z x d W 9 0 O y w m c X V v d D t j a H N f R V 8 1 J n F 1 b 3 Q 7 L C Z x d W 9 0 O 2 N o c 1 9 F X z Y m c X V v d D s s J n F 1 b 3 Q 7 Y 2 h z X 0 V f N y Z x d W 9 0 O y w m c X V v d D t j a H N f R V 8 4 J n F 1 b 3 Q 7 L C Z x d W 9 0 O 2 N o c 1 9 F X z k m c X V v d D s s J n F 1 b 3 Q 7 Y 2 h z X 0 V f M T A m c X V v d D s s J n F 1 b 3 Q 7 Q 2 9 s L T B f Q V 8 x J n F 1 b 3 Q 7 L C Z x d W 9 0 O 0 N v b C 0 w X 0 F f M i Z x d W 9 0 O y w m c X V v d D t D b 2 w t M F 9 B X z M m c X V v d D s s J n F 1 b 3 Q 7 Q 2 9 s L T B f Q V 8 0 J n F 1 b 3 Q 7 L C Z x d W 9 0 O 0 N v b C 0 w X 0 F f N S Z x d W 9 0 O y w m c X V v d D t D b 2 w t M F 9 B X z Y m c X V v d D s s J n F 1 b 3 Q 7 Q 2 9 s L T B f Q V 8 3 J n F 1 b 3 Q 7 L C Z x d W 9 0 O 0 N v b C 0 w X 0 F f O C Z x d W 9 0 O y w m c X V v d D t D b 2 w t M F 9 B X z k m c X V v d D s s J n F 1 b 3 Q 7 Q 2 9 s L T B f Q V 8 x M C Z x d W 9 0 O y w m c X V v d D t D b 2 w t M F 9 B X z E x J n F 1 b 3 Q 7 L C Z x d W 9 0 O 0 N v b C 0 w X 0 J f M S Z x d W 9 0 O y w m c X V v d D t D b 2 w t M F 9 C X z I m c X V v d D s s J n F 1 b 3 Q 7 Q 2 9 s L T B f Q l 8 z J n F 1 b 3 Q 7 L C Z x d W 9 0 O 0 N v b C 0 w X 0 J f N C Z x d W 9 0 O y w m c X V v d D t D b 2 w t M F 9 C X z U m c X V v d D s s J n F 1 b 3 Q 7 Q 2 9 s L T B f Q l 8 2 J n F 1 b 3 Q 7 L C Z x d W 9 0 O 0 N v b C 0 w X 0 J f N y Z x d W 9 0 O y w m c X V v d D t D b 2 w t M F 9 C X z g m c X V v d D s s J n F 1 b 3 Q 7 Q 2 9 s L T B f Q l 8 5 J n F 1 b 3 Q 7 L C Z x d W 9 0 O 0 N v b C 0 w X 0 N f M S Z x d W 9 0 O y w m c X V v d D t D b 2 w t M F 9 D X z I m c X V v d D s s J n F 1 b 3 Q 7 Q 2 9 s L T B f Q 1 8 z J n F 1 b 3 Q 7 L C Z x d W 9 0 O 0 N v b C 0 w X 0 N f N C Z x d W 9 0 O y w m c X V v d D t D b 2 w t M F 9 D X z U m c X V v d D s s J n F 1 b 3 Q 7 Q 2 9 s L T B f Q 1 8 2 J n F 1 b 3 Q 7 L C Z x d W 9 0 O 0 N v b C 0 w X 0 N f N y Z x d W 9 0 O y w m c X V v d D t D b 2 w t M F 9 D X z g m c X V v d D s s J n F 1 b 3 Q 7 Q 2 9 s L T B f Q 1 8 5 J n F 1 b 3 Q 7 L C Z x d W 9 0 O 0 N v b C 0 w X 0 N f M T A m c X V v d D s s J n F 1 b 3 Q 7 Q 2 9 s L T B f Q 1 8 x M S Z x d W 9 0 O y w m c X V v d D t D b 2 w t M F 9 D X z E y J n F 1 b 3 Q 7 L C Z x d W 9 0 O 0 N v b C 0 w X 0 N f M T M m c X V v d D s s J n F 1 b 3 Q 7 Q 2 9 s L T B f R F 8 x J n F 1 b 3 Q 7 L C Z x d W 9 0 O 0 N v b C 0 w X 0 R f M i Z x d W 9 0 O y w m c X V v d D t D b 2 w t M F 9 E X z M m c X V v d D s s J n F 1 b 3 Q 7 Q 2 9 s L T B f R F 8 0 J n F 1 b 3 Q 7 L C Z x d W 9 0 O 0 N v b C 0 w X 0 R f N S Z x d W 9 0 O y w m c X V v d D t D b 2 w t M F 9 E X z Y m c X V v d D s s J n F 1 b 3 Q 7 Q 2 9 s L T B f R F 8 3 J n F 1 b 3 Q 7 L C Z x d W 9 0 O 0 N v b C 0 w X 0 R f O C Z x d W 9 0 O y w m c X V v d D t D b 2 w t M F 9 E X z k m c X V v d D s s J n F 1 b 3 Q 7 Q 2 9 s L T B f R F 8 x M C Z x d W 9 0 O y w m c X V v d D t D b 2 w t M F 9 E X z E x J n F 1 b 3 Q 7 L C Z x d W 9 0 O 0 N v b C 0 w X 0 R f M T I m c X V v d D s s J n F 1 b 3 Q 7 Q 2 9 s L T B f R V 8 x J n F 1 b 3 Q 7 L C Z x d W 9 0 O 0 N v b C 0 w X 0 V f M i Z x d W 9 0 O y w m c X V v d D t D b 2 w t M F 9 F X z M m c X V v d D s s J n F 1 b 3 Q 7 Q 2 9 s L T B f R V 8 0 J n F 1 b 3 Q 7 L C Z x d W 9 0 O 0 N v b C 0 w X 0 V f N S Z x d W 9 0 O y w m c X V v d D t D b 2 w t M F 9 F X z Y m c X V v d D s s J n F 1 b 3 Q 7 Q 2 9 s L T B f R V 8 3 J n F 1 b 3 Q 7 L C Z x d W 9 0 O 0 N v b C 0 w X 0 V f O C Z x d W 9 0 O y w m c X V v d D t D b 2 w t M F 9 F X z k m c X V v d D s s J n F 1 b 3 Q 7 Q 2 9 s L T B f R V 8 x M C Z x d W 9 0 O y w m c X V v d D t D b 2 w t M F 9 F X z E x J n F 1 b 3 Q 7 L C Z x d W 9 0 O 2 Y z a F 9 B X z E m c X V v d D s s J n F 1 b 3 Q 7 Z j N o X 0 F f M i Z x d W 9 0 O y w m c X V v d D t m M 2 h f Q V 8 z J n F 1 b 3 Q 7 L C Z x d W 9 0 O 2 Y z a F 9 B X z Q m c X V v d D s s J n F 1 b 3 Q 7 Z j N o X 0 F f N S Z x d W 9 0 O y w m c X V v d D t m M 2 h f Q V 8 2 J n F 1 b 3 Q 7 L C Z x d W 9 0 O 2 Y z a F 9 B X z c m c X V v d D s s J n F 1 b 3 Q 7 Z j N o X 0 F f O C Z x d W 9 0 O y w m c X V v d D t m M 2 h f Q V 8 5 J n F 1 b 3 Q 7 L C Z x d W 9 0 O 2 Y z a F 9 B X z E w J n F 1 b 3 Q 7 L C Z x d W 9 0 O 2 Y z a F 9 B X z E x J n F 1 b 3 Q 7 L C Z x d W 9 0 O 2 Y z a F 9 C X z E m c X V v d D s s J n F 1 b 3 Q 7 Z j N o X 0 J f M i Z x d W 9 0 O y w m c X V v d D t m M 2 h f Q l 8 z J n F 1 b 3 Q 7 L C Z x d W 9 0 O 2 Y z a F 9 C X z Q m c X V v d D s s J n F 1 b 3 Q 7 Z j N o X 0 J f N S Z x d W 9 0 O y w m c X V v d D t m M 2 h f Q l 8 2 J n F 1 b 3 Q 7 L C Z x d W 9 0 O 2 Y z a F 9 C X z c m c X V v d D s s J n F 1 b 3 Q 7 Z j N o X 0 J f O C Z x d W 9 0 O y w m c X V v d D t m M 2 h f Q 1 8 x J n F 1 b 3 Q 7 L C Z x d W 9 0 O 2 Y z a F 9 D X z I m c X V v d D s s J n F 1 b 3 Q 7 Z j N o X 0 N f M y Z x d W 9 0 O y w m c X V v d D t m M 2 h f Q 1 8 0 J n F 1 b 3 Q 7 L C Z x d W 9 0 O 2 Y z a F 9 D X z U m c X V v d D s s J n F 1 b 3 Q 7 Z j N o X 0 N f N i Z x d W 9 0 O y w m c X V v d D t m M 2 h f Q 1 8 3 J n F 1 b 3 Q 7 L C Z x d W 9 0 O 2 Y z a F 9 D X z g m c X V v d D s s J n F 1 b 3 Q 7 Z j N o X 0 N f O S Z x d W 9 0 O y w m c X V v d D t m M 2 h f R F 8 x J n F 1 b 3 Q 7 L C Z x d W 9 0 O 2 Y z a F 9 E X z I m c X V v d D s s J n F 1 b 3 Q 7 Z j N o X 0 R f M y Z x d W 9 0 O y w m c X V v d D t m M 2 h f R F 8 0 J n F 1 b 3 Q 7 L C Z x d W 9 0 O 2 Y z a F 9 E X z U m c X V v d D s s J n F 1 b 3 Q 7 Z j N o X 0 R f N i Z x d W 9 0 O y w m c X V v d D t m M 2 h f R F 8 3 J n F 1 b 3 Q 7 L C Z x d W 9 0 O 2 Y z a F 9 E X z g m c X V v d D s s J n F 1 b 3 Q 7 Z j N o X 0 R f O S Z x d W 9 0 O y w m c X V v d D t m M 2 h f R F 8 x M C Z x d W 9 0 O y w m c X V v d D t m M 2 h f R V 8 x J n F 1 b 3 Q 7 L C Z x d W 9 0 O 2 Y z a F 9 F X z I m c X V v d D s s J n F 1 b 3 Q 7 Z j N o X 0 V f M y Z x d W 9 0 O y w m c X V v d D t m M 2 h f R V 8 0 J n F 1 b 3 Q 7 L C Z x d W 9 0 O 2 Y z a F 9 F X z U m c X V v d D s s J n F 1 b 3 Q 7 Z j N o X 0 V f N i Z x d W 9 0 O y w m c X V v d D t m M 2 h f R V 8 3 J n F 1 b 3 Q 7 L C Z x d W 9 0 O 2 Y z a F 9 F X z g m c X V v d D s s J n F 1 b 3 Q 7 Z j N o X 0 V f O S Z x d W 9 0 O y w m c X V v d D t m M 2 h f R V 8 x M C Z x d W 9 0 O y w m c X V v d D t w Z 2 0 x X 0 F f M S Z x d W 9 0 O y w m c X V v d D t w Z 2 0 x X 0 F f M i Z x d W 9 0 O y w m c X V v d D t w Z 2 0 x X 0 F f M y Z x d W 9 0 O y w m c X V v d D t w Z 2 0 x X 0 F f N C Z x d W 9 0 O y w m c X V v d D t w Z 2 0 x X 0 F f N S Z x d W 9 0 O y w m c X V v d D t w Z 2 0 x X 0 F f N i Z x d W 9 0 O y w m c X V v d D t w Z 2 0 x X 0 F f N y Z x d W 9 0 O y w m c X V v d D t w Z 2 0 x X 0 F f O C Z x d W 9 0 O y w m c X V v d D t w Z 2 0 x X 0 F f O S Z x d W 9 0 O y w m c X V v d D t w Z 2 0 x X 0 F f M T A m c X V v d D s s J n F 1 b 3 Q 7 c G d t M V 9 B X z E x J n F 1 b 3 Q 7 L C Z x d W 9 0 O 3 B n b T F f Q l 8 x J n F 1 b 3 Q 7 L C Z x d W 9 0 O 3 B n b T F f Q l 8 y J n F 1 b 3 Q 7 L C Z x d W 9 0 O 3 B n b T F f Q l 8 z J n F 1 b 3 Q 7 L C Z x d W 9 0 O 3 B n b T F f Q l 8 0 J n F 1 b 3 Q 7 L C Z x d W 9 0 O 3 B n b T F f Q l 8 1 J n F 1 b 3 Q 7 L C Z x d W 9 0 O 3 B n b T F f Q l 8 2 J n F 1 b 3 Q 7 L C Z x d W 9 0 O 3 B n b T F f Q l 8 3 J n F 1 b 3 Q 7 L C Z x d W 9 0 O 3 B n b T F f Q l 8 4 J n F 1 b 3 Q 7 L C Z x d W 9 0 O 3 B n b T F f Q 1 8 x J n F 1 b 3 Q 7 L C Z x d W 9 0 O 3 B n b T F f Q 1 8 y J n F 1 b 3 Q 7 L C Z x d W 9 0 O 3 B n b T F f Q 1 8 z J n F 1 b 3 Q 7 L C Z x d W 9 0 O 3 B n b T F f Q 1 8 0 J n F 1 b 3 Q 7 L C Z x d W 9 0 O 3 B n b T F f Q 1 8 1 J n F 1 b 3 Q 7 L C Z x d W 9 0 O 3 B n b T F f Q 1 8 2 J n F 1 b 3 Q 7 L C Z x d W 9 0 O 3 B n b T F f Q 1 8 3 J n F 1 b 3 Q 7 L C Z x d W 9 0 O 3 B n b T F f Q 1 8 4 J n F 1 b 3 Q 7 L C Z x d W 9 0 O 3 B n b T F f Q 1 8 5 J n F 1 b 3 Q 7 L C Z x d W 9 0 O 3 B n b T F f Q 1 8 x M C Z x d W 9 0 O y w m c X V v d D t w Z 2 0 x X 0 N f M T E m c X V v d D s s J n F 1 b 3 Q 7 c G d t M V 9 E X z E m c X V v d D s s J n F 1 b 3 Q 7 c G d t M V 9 E X z I m c X V v d D s s J n F 1 b 3 Q 7 c G d t M V 9 E X z M m c X V v d D s s J n F 1 b 3 Q 7 c G d t M V 9 E X z Q m c X V v d D s s J n F 1 b 3 Q 7 c G d t M V 9 E X z U m c X V v d D s s J n F 1 b 3 Q 7 c G d t M V 9 E X z Y m c X V v d D s s J n F 1 b 3 Q 7 c G d t M V 9 E X z c m c X V v d D s s J n F 1 b 3 Q 7 c G d t M V 9 E X z g m c X V v d D s s J n F 1 b 3 Q 7 c G d t M V 9 E X z k m c X V v d D s s J n F 1 b 3 Q 7 c G d t M V 9 E X z E w J n F 1 b 3 Q 7 L C Z x d W 9 0 O 3 B n b T F f R V 8 x J n F 1 b 3 Q 7 L C Z x d W 9 0 O 3 B n b T F f R V 8 y J n F 1 b 3 Q 7 L C Z x d W 9 0 O 3 B n b T F f R V 8 z J n F 1 b 3 Q 7 L C Z x d W 9 0 O 3 B n b T F f R V 8 0 J n F 1 b 3 Q 7 L C Z x d W 9 0 O 3 B n b T F f R V 8 1 J n F 1 b 3 Q 7 L C Z x d W 9 0 O 3 B n b T F f R V 8 2 J n F 1 b 3 Q 7 L C Z x d W 9 0 O 3 B n b T F f R V 8 3 J n F 1 b 3 Q 7 L C Z x d W 9 0 O 3 B n b T F f R V 8 4 J n F 1 b 3 Q 7 L C Z x d W 9 0 O 3 B n b T F f R V 8 5 J n F 1 b 3 Q 7 L C Z x d W 9 0 O 3 B n b T F f R V 8 x M C Z x d W 9 0 O y w m c X V v d D t D b 2 w t M F 9 B X z E y J n F 1 b 3 Q 7 L C Z x d W 9 0 O 0 N v b C 0 w X 0 F f M T M m c X V v d D s s J n F 1 b 3 Q 7 Q 2 9 s L T B f Q V 8 x N C Z x d W 9 0 O y w m c X V v d D t D b 2 w t M F 9 B X z E 1 J n F 1 b 3 Q 7 L C Z x d W 9 0 O 0 N v b C 0 w X 0 J f M T A m c X V v d D s s J n F 1 b 3 Q 7 Q 2 9 s L T B f Q l 8 x M S Z x d W 9 0 O y w m c X V v d D t D b 2 w t M F 9 C X z E y J n F 1 b 3 Q 7 L C Z x d W 9 0 O 0 N v b C 0 w X 0 J f M T M m c X V v d D s s J n F 1 b 3 Q 7 Q 2 9 s L T B f Q l 8 x N C Z x d W 9 0 O y w m c X V v d D t D b 2 w t M F 9 C X z E 1 J n F 1 b 3 Q 7 L C Z x d W 9 0 O 0 N v b C 0 w X 0 N f M T Q m c X V v d D s s J n F 1 b 3 Q 7 Q 2 9 s L T B f Q 1 8 x N S Z x d W 9 0 O y w m c X V v d D t D b 2 w t M F 9 E X z E z J n F 1 b 3 Q 7 L C Z x d W 9 0 O 0 N v b C 0 w X 0 R f M T Q m c X V v d D s s J n F 1 b 3 Q 7 Q 2 9 s L T B f R F 8 x N S Z x d W 9 0 O y w m c X V v d D t D b 2 w t M F 9 F X z E y J n F 1 b 3 Q 7 L C Z x d W 9 0 O 0 N v b C 0 w X 0 V f M T M m c X V v d D s s J n F 1 b 3 Q 7 Q 2 9 s L T B f R V 8 x N C Z x d W 9 0 O y w m c X V v d D t D b 2 w t M F 9 F X z E 1 J n F 1 b 3 Q 7 L C Z x d W 9 0 O 2 J h b T N f Q V 8 x M i Z x d W 9 0 O y w m c X V v d D t i Y W 0 z X 0 F f M T M m c X V v d D s s J n F 1 b 3 Q 7 Y m F t M 1 9 B X z E 0 J n F 1 b 3 Q 7 L C Z x d W 9 0 O 2 J h b T N f Q V 8 x N S Z x d W 9 0 O y w m c X V v d D t i Y W 0 z X 0 J f M T I m c X V v d D s s J n F 1 b 3 Q 7 Y m F t M 1 9 C X z E z J n F 1 b 3 Q 7 L C Z x d W 9 0 O 2 J h b T N f Q l 8 x N C Z x d W 9 0 O y w m c X V v d D t i Y W 0 z X 0 J f M T U m c X V v d D s s J n F 1 b 3 Q 7 Y m F t M 1 9 D X z E z J n F 1 b 3 Q 7 L C Z x d W 9 0 O 2 J h b T N f Q 1 8 x N C Z x d W 9 0 O y w m c X V v d D t i Y W 0 z X 0 N f M T U m c X V v d D s s J n F 1 b 3 Q 7 Y m F t M 1 9 E X z E x J n F 1 b 3 Q 7 L C Z x d W 9 0 O 2 J h b T N f R F 8 x M i Z x d W 9 0 O y w m c X V v d D t i Y W 0 z X 0 R f M T M m c X V v d D s s J n F 1 b 3 Q 7 Y m F t M 1 9 E X z E 0 J n F 1 b 3 Q 7 L C Z x d W 9 0 O 2 J h b T N f R F 8 x N S Z x d W 9 0 O y w m c X V v d D t i Y W 0 z X 0 V f M T E m c X V v d D s s J n F 1 b 3 Q 7 Y m F t M 1 9 F X z E y J n F 1 b 3 Q 7 L C Z x d W 9 0 O 2 J h b T N f R V 8 x M y Z x d W 9 0 O y w m c X V v d D t i Y W 0 z X 0 V f M T Q m c X V v d D s s J n F 1 b 3 Q 7 Y m F t M 1 9 F X z E 1 J n F 1 b 3 Q 7 L C Z x d W 9 0 O 2 N o c 1 9 B X z E y J n F 1 b 3 Q 7 L C Z x d W 9 0 O 2 N o c 1 9 B X z E z J n F 1 b 3 Q 7 L C Z x d W 9 0 O 2 N o c 1 9 B X z E 0 J n F 1 b 3 Q 7 L C Z x d W 9 0 O 2 N o c 1 9 B X z E 1 J n F 1 b 3 Q 7 L C Z x d W 9 0 O 2 N o c 1 9 C X z k m c X V v d D s s J n F 1 b 3 Q 7 Y 2 h z X 0 J f M T A m c X V v d D s s J n F 1 b 3 Q 7 Y 2 h z X 0 J f M T E m c X V v d D s s J n F 1 b 3 Q 7 Y 2 h z X 0 J f M T I m c X V v d D s s J n F 1 b 3 Q 7 Y 2 h z X 0 J f M T M m c X V v d D s s J n F 1 b 3 Q 7 Y 2 h z X 0 J f M T Q m c X V v d D s s J n F 1 b 3 Q 7 Y 2 h z X 0 J f M T U m c X V v d D s s J n F 1 b 3 Q 7 Y 2 h z X 0 N f M T M m c X V v d D s s J n F 1 b 3 Q 7 Y 2 h z X 0 N f M T Q m c X V v d D s s J n F 1 b 3 Q 7 Y 2 h z X 0 N f M T U m c X V v d D s s J n F 1 b 3 Q 7 Y 2 h z X 0 R f M T E m c X V v d D s s J n F 1 b 3 Q 7 Y 2 h z X 0 R f M T I m c X V v d D s s J n F 1 b 3 Q 7 Y 2 h z X 0 R f M T M m c X V v d D s s J n F 1 b 3 Q 7 Y 2 h z X 0 R f M T Q m c X V v d D s s J n F 1 b 3 Q 7 Y 2 h z X 0 R f M T U m c X V v d D s s J n F 1 b 3 Q 7 Y 2 h z X 0 V f M T E m c X V v d D s s J n F 1 b 3 Q 7 Y 2 h z X 0 V f M T I m c X V v d D s s J n F 1 b 3 Q 7 Y 2 h z X 0 V f M T M m c X V v d D s s J n F 1 b 3 Q 7 Y 2 h z X 0 V f M T Q m c X V v d D s s J n F 1 b 3 Q 7 Y 2 h z X 0 V f M T U m c X V v d D s s J n F 1 b 3 Q 7 Z j N o X 0 F f M T I m c X V v d D s s J n F 1 b 3 Q 7 Z j N o X 0 F f M T M m c X V v d D s s J n F 1 b 3 Q 7 Z j N o X 0 F f M T Q m c X V v d D s s J n F 1 b 3 Q 7 Z j N o X 0 F f M T U m c X V v d D s s J n F 1 b 3 Q 7 Z j N o X 0 J f O S Z x d W 9 0 O y w m c X V v d D t m M 2 h f Q l 8 x M C Z x d W 9 0 O y w m c X V v d D t m M 2 h f Q l 8 x M S Z x d W 9 0 O y w m c X V v d D t m M 2 h f Q l 8 x M i Z x d W 9 0 O y w m c X V v d D t m M 2 h f Q l 8 x M y Z x d W 9 0 O y w m c X V v d D t m M 2 h f Q l 8 x N C Z x d W 9 0 O y w m c X V v d D t m M 2 h f Q l 8 x N S Z x d W 9 0 O y w m c X V v d D t m M 2 h f Q 1 8 x M C Z x d W 9 0 O y w m c X V v d D t m M 2 h f Q 1 8 x M S Z x d W 9 0 O y w m c X V v d D t m M 2 h f Q 1 8 x M i Z x d W 9 0 O y w m c X V v d D t m M 2 h f Q 1 8 x M y Z x d W 9 0 O y w m c X V v d D t m M 2 h f Q 1 8 x N C Z x d W 9 0 O y w m c X V v d D t m M 2 h f Q 1 8 x N S Z x d W 9 0 O y w m c X V v d D t m M 2 h f R F 8 x M S Z x d W 9 0 O y w m c X V v d D t m M 2 h f R F 8 x M i Z x d W 9 0 O y w m c X V v d D t m M 2 h f R F 8 x M y Z x d W 9 0 O y w m c X V v d D t m M 2 h f R F 8 x N C Z x d W 9 0 O y w m c X V v d D t m M 2 h f R F 8 x N S Z x d W 9 0 O y w m c X V v d D t m M 2 h f R V 8 x M S Z x d W 9 0 O y w m c X V v d D t m M 2 h f R V 8 x M i Z x d W 9 0 O y w m c X V v d D t m M 2 h f R V 8 x M y Z x d W 9 0 O y w m c X V v d D t m M 2 h f R V 8 x N C Z x d W 9 0 O y w m c X V v d D t m M 2 h f R V 8 x N S Z x d W 9 0 O y w m c X V v d D t w Z 2 0 x X 0 F f M T I m c X V v d D s s J n F 1 b 3 Q 7 c G d t M V 9 B X z E z J n F 1 b 3 Q 7 L C Z x d W 9 0 O 3 B n b T F f Q V 8 x N C Z x d W 9 0 O y w m c X V v d D t w Z 2 0 x X 0 F f M T U m c X V v d D s s J n F 1 b 3 Q 7 c G d t M V 9 C X z k m c X V v d D s s J n F 1 b 3 Q 7 c G d t M V 9 C X z E w J n F 1 b 3 Q 7 L C Z x d W 9 0 O 3 B n b T F f Q l 8 x M S Z x d W 9 0 O y w m c X V v d D t w Z 2 0 x X 0 J f M T I m c X V v d D s s J n F 1 b 3 Q 7 c G d t M V 9 C X z E z J n F 1 b 3 Q 7 L C Z x d W 9 0 O 3 B n b T F f Q l 8 x N C Z x d W 9 0 O y w m c X V v d D t w Z 2 0 x X 0 J f M T U m c X V v d D s s J n F 1 b 3 Q 7 c G d t M V 9 D X z E y J n F 1 b 3 Q 7 L C Z x d W 9 0 O 3 B n b T F f Q 1 8 x M y Z x d W 9 0 O y w m c X V v d D t w Z 2 0 x X 0 N f M T Q m c X V v d D s s J n F 1 b 3 Q 7 c G d t M V 9 D X z E 1 J n F 1 b 3 Q 7 L C Z x d W 9 0 O 3 B n b T F f R F 8 x M S Z x d W 9 0 O y w m c X V v d D t w Z 2 0 x X 0 R f M T I m c X V v d D s s J n F 1 b 3 Q 7 c G d t M V 9 E X z E z J n F 1 b 3 Q 7 L C Z x d W 9 0 O 3 B n b T F f R F 8 x N C Z x d W 9 0 O y w m c X V v d D t w Z 2 0 x X 0 R f M T U m c X V v d D s s J n F 1 b 3 Q 7 c G d t M V 9 F X z E x J n F 1 b 3 Q 7 L C Z x d W 9 0 O 3 B n b T F f R V 8 x M i Z x d W 9 0 O y w m c X V v d D t w Z 2 0 x X 0 V f M T M m c X V v d D s s J n F 1 b 3 Q 7 c G d t M V 9 F X z E 0 J n F 1 b 3 Q 7 L C Z x d W 9 0 O 3 B n b T F f R V 8 x N S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c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I C g z K S 9 D a G F u Z 2 V k I F R 5 c G U u e 2 d 0 X 2 x l d H R l c l 9 u c i w w f S Z x d W 9 0 O y w m c X V v d D t T Z W N 0 a W 9 u M S 9 k Y X R h I C g z K S 9 D a G F u Z 2 V k I F R 5 c G U u e 2 J h b T N f Q V 8 x L D F 9 J n F 1 b 3 Q 7 L C Z x d W 9 0 O 1 N l Y 3 R p b 2 4 x L 2 R h d G E g K D M p L 0 N o Y W 5 n Z W Q g V H l w Z S 5 7 Y m F t M 1 9 B X z I s M n 0 m c X V v d D s s J n F 1 b 3 Q 7 U 2 V j d G l v b j E v Z G F 0 Y S A o M y k v Q 2 h h b m d l Z C B U e X B l L n t i Y W 0 z X 0 F f M y w z f S Z x d W 9 0 O y w m c X V v d D t T Z W N 0 a W 9 u M S 9 k Y X R h I C g z K S 9 D a G F u Z 2 V k I F R 5 c G U u e 2 J h b T N f Q V 8 0 L D R 9 J n F 1 b 3 Q 7 L C Z x d W 9 0 O 1 N l Y 3 R p b 2 4 x L 2 R h d G E g K D M p L 0 N o Y W 5 n Z W Q g V H l w Z S 5 7 Y m F t M 1 9 B X z U s N X 0 m c X V v d D s s J n F 1 b 3 Q 7 U 2 V j d G l v b j E v Z G F 0 Y S A o M y k v Q 2 h h b m d l Z C B U e X B l L n t i Y W 0 z X 0 F f N i w 2 f S Z x d W 9 0 O y w m c X V v d D t T Z W N 0 a W 9 u M S 9 k Y X R h I C g z K S 9 D a G F u Z 2 V k I F R 5 c G U u e 2 J h b T N f Q V 8 3 L D d 9 J n F 1 b 3 Q 7 L C Z x d W 9 0 O 1 N l Y 3 R p b 2 4 x L 2 R h d G E g K D M p L 0 N o Y W 5 n Z W Q g V H l w Z S 5 7 Y m F t M 1 9 B X z g s O H 0 m c X V v d D s s J n F 1 b 3 Q 7 U 2 V j d G l v b j E v Z G F 0 Y S A o M y k v Q 2 h h b m d l Z C B U e X B l L n t i Y W 0 z X 0 F f O S w 5 f S Z x d W 9 0 O y w m c X V v d D t T Z W N 0 a W 9 u M S 9 k Y X R h I C g z K S 9 D a G F u Z 2 V k I F R 5 c G U u e 2 J h b T N f Q V 8 x M C w x M H 0 m c X V v d D s s J n F 1 b 3 Q 7 U 2 V j d G l v b j E v Z G F 0 Y S A o M y k v Q 2 h h b m d l Z C B U e X B l L n t i Y W 0 z X 0 F f M T E s M T F 9 J n F 1 b 3 Q 7 L C Z x d W 9 0 O 1 N l Y 3 R p b 2 4 x L 2 R h d G E g K D M p L 0 N o Y W 5 n Z W Q g V H l w Z S 5 7 Y m F t M 1 9 C X z E s M T J 9 J n F 1 b 3 Q 7 L C Z x d W 9 0 O 1 N l Y 3 R p b 2 4 x L 2 R h d G E g K D M p L 0 N o Y W 5 n Z W Q g V H l w Z S 5 7 Y m F t M 1 9 C X z I s M T N 9 J n F 1 b 3 Q 7 L C Z x d W 9 0 O 1 N l Y 3 R p b 2 4 x L 2 R h d G E g K D M p L 0 N o Y W 5 n Z W Q g V H l w Z S 5 7 Y m F t M 1 9 C X z M s M T R 9 J n F 1 b 3 Q 7 L C Z x d W 9 0 O 1 N l Y 3 R p b 2 4 x L 2 R h d G E g K D M p L 0 N o Y W 5 n Z W Q g V H l w Z S 5 7 Y m F t M 1 9 C X z Q s M T V 9 J n F 1 b 3 Q 7 L C Z x d W 9 0 O 1 N l Y 3 R p b 2 4 x L 2 R h d G E g K D M p L 0 N o Y W 5 n Z W Q g V H l w Z S 5 7 Y m F t M 1 9 C X z U s M T Z 9 J n F 1 b 3 Q 7 L C Z x d W 9 0 O 1 N l Y 3 R p b 2 4 x L 2 R h d G E g K D M p L 0 N o Y W 5 n Z W Q g V H l w Z S 5 7 Y m F t M 1 9 C X z Y s M T d 9 J n F 1 b 3 Q 7 L C Z x d W 9 0 O 1 N l Y 3 R p b 2 4 x L 2 R h d G E g K D M p L 0 N o Y W 5 n Z W Q g V H l w Z S 5 7 Y m F t M 1 9 C X z c s M T h 9 J n F 1 b 3 Q 7 L C Z x d W 9 0 O 1 N l Y 3 R p b 2 4 x L 2 R h d G E g K D M p L 0 N o Y W 5 n Z W Q g V H l w Z S 5 7 Y m F t M 1 9 C X z g s M T l 9 J n F 1 b 3 Q 7 L C Z x d W 9 0 O 1 N l Y 3 R p b 2 4 x L 2 R h d G E g K D M p L 0 N o Y W 5 n Z W Q g V H l w Z S 5 7 Y m F t M 1 9 C X z k s M j B 9 J n F 1 b 3 Q 7 L C Z x d W 9 0 O 1 N l Y 3 R p b 2 4 x L 2 R h d G E g K D M p L 0 N o Y W 5 n Z W Q g V H l w Z S 5 7 Y m F t M 1 9 C X z E w L D I x f S Z x d W 9 0 O y w m c X V v d D t T Z W N 0 a W 9 u M S 9 k Y X R h I C g z K S 9 D a G F u Z 2 V k I F R 5 c G U u e 2 J h b T N f Q l 8 x M S w y M n 0 m c X V v d D s s J n F 1 b 3 Q 7 U 2 V j d G l v b j E v Z G F 0 Y S A o M y k v Q 2 h h b m d l Z C B U e X B l L n t i Y W 0 z X 0 N f M S w y M 3 0 m c X V v d D s s J n F 1 b 3 Q 7 U 2 V j d G l v b j E v Z G F 0 Y S A o M y k v Q 2 h h b m d l Z C B U e X B l L n t i Y W 0 z X 0 N f M i w y N H 0 m c X V v d D s s J n F 1 b 3 Q 7 U 2 V j d G l v b j E v Z G F 0 Y S A o M y k v Q 2 h h b m d l Z C B U e X B l L n t i Y W 0 z X 0 N f M y w y N X 0 m c X V v d D s s J n F 1 b 3 Q 7 U 2 V j d G l v b j E v Z G F 0 Y S A o M y k v Q 2 h h b m d l Z C B U e X B l L n t i Y W 0 z X 0 N f N C w y N n 0 m c X V v d D s s J n F 1 b 3 Q 7 U 2 V j d G l v b j E v Z G F 0 Y S A o M y k v Q 2 h h b m d l Z C B U e X B l L n t i Y W 0 z X 0 N f N S w y N 3 0 m c X V v d D s s J n F 1 b 3 Q 7 U 2 V j d G l v b j E v Z G F 0 Y S A o M y k v Q 2 h h b m d l Z C B U e X B l L n t i Y W 0 z X 0 N f N i w y O H 0 m c X V v d D s s J n F 1 b 3 Q 7 U 2 V j d G l v b j E v Z G F 0 Y S A o M y k v Q 2 h h b m d l Z C B U e X B l L n t i Y W 0 z X 0 N f N y w y O X 0 m c X V v d D s s J n F 1 b 3 Q 7 U 2 V j d G l v b j E v Z G F 0 Y S A o M y k v Q 2 h h b m d l Z C B U e X B l L n t i Y W 0 z X 0 N f O C w z M H 0 m c X V v d D s s J n F 1 b 3 Q 7 U 2 V j d G l v b j E v Z G F 0 Y S A o M y k v Q 2 h h b m d l Z C B U e X B l L n t i Y W 0 z X 0 N f O S w z M X 0 m c X V v d D s s J n F 1 b 3 Q 7 U 2 V j d G l v b j E v Z G F 0 Y S A o M y k v Q 2 h h b m d l Z C B U e X B l L n t i Y W 0 z X 0 N f M T A s M z J 9 J n F 1 b 3 Q 7 L C Z x d W 9 0 O 1 N l Y 3 R p b 2 4 x L 2 R h d G E g K D M p L 0 N o Y W 5 n Z W Q g V H l w Z S 5 7 Y m F t M 1 9 D X z E x L D M z f S Z x d W 9 0 O y w m c X V v d D t T Z W N 0 a W 9 u M S 9 k Y X R h I C g z K S 9 D a G F u Z 2 V k I F R 5 c G U u e 2 J h b T N f Q 1 8 x M i w z N H 0 m c X V v d D s s J n F 1 b 3 Q 7 U 2 V j d G l v b j E v Z G F 0 Y S A o M y k v Q 2 h h b m d l Z C B U e X B l L n t i Y W 0 z X 0 R f M S w z N X 0 m c X V v d D s s J n F 1 b 3 Q 7 U 2 V j d G l v b j E v Z G F 0 Y S A o M y k v Q 2 h h b m d l Z C B U e X B l L n t i Y W 0 z X 0 R f M i w z N n 0 m c X V v d D s s J n F 1 b 3 Q 7 U 2 V j d G l v b j E v Z G F 0 Y S A o M y k v Q 2 h h b m d l Z C B U e X B l L n t i Y W 0 z X 0 R f M y w z N 3 0 m c X V v d D s s J n F 1 b 3 Q 7 U 2 V j d G l v b j E v Z G F 0 Y S A o M y k v Q 2 h h b m d l Z C B U e X B l L n t i Y W 0 z X 0 R f N C w z O H 0 m c X V v d D s s J n F 1 b 3 Q 7 U 2 V j d G l v b j E v Z G F 0 Y S A o M y k v Q 2 h h b m d l Z C B U e X B l L n t i Y W 0 z X 0 R f N S w z O X 0 m c X V v d D s s J n F 1 b 3 Q 7 U 2 V j d G l v b j E v Z G F 0 Y S A o M y k v Q 2 h h b m d l Z C B U e X B l L n t i Y W 0 z X 0 R f N i w 0 M H 0 m c X V v d D s s J n F 1 b 3 Q 7 U 2 V j d G l v b j E v Z G F 0 Y S A o M y k v Q 2 h h b m d l Z C B U e X B l L n t i Y W 0 z X 0 R f N y w 0 M X 0 m c X V v d D s s J n F 1 b 3 Q 7 U 2 V j d G l v b j E v Z G F 0 Y S A o M y k v Q 2 h h b m d l Z C B U e X B l L n t i Y W 0 z X 0 R f O C w 0 M n 0 m c X V v d D s s J n F 1 b 3 Q 7 U 2 V j d G l v b j E v Z G F 0 Y S A o M y k v Q 2 h h b m d l Z C B U e X B l L n t i Y W 0 z X 0 R f O S w 0 M 3 0 m c X V v d D s s J n F 1 b 3 Q 7 U 2 V j d G l v b j E v Z G F 0 Y S A o M y k v Q 2 h h b m d l Z C B U e X B l L n t i Y W 0 z X 0 R f M T A s N D R 9 J n F 1 b 3 Q 7 L C Z x d W 9 0 O 1 N l Y 3 R p b 2 4 x L 2 R h d G E g K D M p L 0 N o Y W 5 n Z W Q g V H l w Z S 5 7 Y m F t M 1 9 F X z E s N D V 9 J n F 1 b 3 Q 7 L C Z x d W 9 0 O 1 N l Y 3 R p b 2 4 x L 2 R h d G E g K D M p L 0 N o Y W 5 n Z W Q g V H l w Z S 5 7 Y m F t M 1 9 F X z I s N D Z 9 J n F 1 b 3 Q 7 L C Z x d W 9 0 O 1 N l Y 3 R p b 2 4 x L 2 R h d G E g K D M p L 0 N o Y W 5 n Z W Q g V H l w Z S 5 7 Y m F t M 1 9 F X z M s N D d 9 J n F 1 b 3 Q 7 L C Z x d W 9 0 O 1 N l Y 3 R p b 2 4 x L 2 R h d G E g K D M p L 0 N o Y W 5 n Z W Q g V H l w Z S 5 7 Y m F t M 1 9 F X z Q s N D h 9 J n F 1 b 3 Q 7 L C Z x d W 9 0 O 1 N l Y 3 R p b 2 4 x L 2 R h d G E g K D M p L 0 N o Y W 5 n Z W Q g V H l w Z S 5 7 Y m F t M 1 9 F X z U s N D l 9 J n F 1 b 3 Q 7 L C Z x d W 9 0 O 1 N l Y 3 R p b 2 4 x L 2 R h d G E g K D M p L 0 N o Y W 5 n Z W Q g V H l w Z S 5 7 Y m F t M 1 9 F X z Y s N T B 9 J n F 1 b 3 Q 7 L C Z x d W 9 0 O 1 N l Y 3 R p b 2 4 x L 2 R h d G E g K D M p L 0 N o Y W 5 n Z W Q g V H l w Z S 5 7 Y m F t M 1 9 F X z c s N T F 9 J n F 1 b 3 Q 7 L C Z x d W 9 0 O 1 N l Y 3 R p b 2 4 x L 2 R h d G E g K D M p L 0 N o Y W 5 n Z W Q g V H l w Z S 5 7 Y m F t M 1 9 F X z g s N T J 9 J n F 1 b 3 Q 7 L C Z x d W 9 0 O 1 N l Y 3 R p b 2 4 x L 2 R h d G E g K D M p L 0 N o Y W 5 n Z W Q g V H l w Z S 5 7 Y m F t M 1 9 F X z k s N T N 9 J n F 1 b 3 Q 7 L C Z x d W 9 0 O 1 N l Y 3 R p b 2 4 x L 2 R h d G E g K D M p L 0 N o Y W 5 n Z W Q g V H l w Z S 5 7 Y m F t M 1 9 F X z E w L D U 0 f S Z x d W 9 0 O y w m c X V v d D t T Z W N 0 a W 9 u M S 9 k Y X R h I C g z K S 9 D a G F u Z 2 V k I F R 5 c G U u e 2 N o c 1 9 B X z E s N T V 9 J n F 1 b 3 Q 7 L C Z x d W 9 0 O 1 N l Y 3 R p b 2 4 x L 2 R h d G E g K D M p L 0 N o Y W 5 n Z W Q g V H l w Z S 5 7 Y 2 h z X 0 F f M i w 1 N n 0 m c X V v d D s s J n F 1 b 3 Q 7 U 2 V j d G l v b j E v Z G F 0 Y S A o M y k v Q 2 h h b m d l Z C B U e X B l L n t j a H N f Q V 8 z L D U 3 f S Z x d W 9 0 O y w m c X V v d D t T Z W N 0 a W 9 u M S 9 k Y X R h I C g z K S 9 D a G F u Z 2 V k I F R 5 c G U u e 2 N o c 1 9 B X z Q s N T h 9 J n F 1 b 3 Q 7 L C Z x d W 9 0 O 1 N l Y 3 R p b 2 4 x L 2 R h d G E g K D M p L 0 N o Y W 5 n Z W Q g V H l w Z S 5 7 Y 2 h z X 0 F f N S w 1 O X 0 m c X V v d D s s J n F 1 b 3 Q 7 U 2 V j d G l v b j E v Z G F 0 Y S A o M y k v Q 2 h h b m d l Z C B U e X B l L n t j a H N f Q V 8 2 L D Y w f S Z x d W 9 0 O y w m c X V v d D t T Z W N 0 a W 9 u M S 9 k Y X R h I C g z K S 9 D a G F u Z 2 V k I F R 5 c G U u e 2 N o c 1 9 B X z c s N j F 9 J n F 1 b 3 Q 7 L C Z x d W 9 0 O 1 N l Y 3 R p b 2 4 x L 2 R h d G E g K D M p L 0 N o Y W 5 n Z W Q g V H l w Z S 5 7 Y 2 h z X 0 F f O C w 2 M n 0 m c X V v d D s s J n F 1 b 3 Q 7 U 2 V j d G l v b j E v Z G F 0 Y S A o M y k v Q 2 h h b m d l Z C B U e X B l L n t j a H N f Q V 8 5 L D Y z f S Z x d W 9 0 O y w m c X V v d D t T Z W N 0 a W 9 u M S 9 k Y X R h I C g z K S 9 D a G F u Z 2 V k I F R 5 c G U u e 2 N o c 1 9 B X z E w L D Y 0 f S Z x d W 9 0 O y w m c X V v d D t T Z W N 0 a W 9 u M S 9 k Y X R h I C g z K S 9 D a G F u Z 2 V k I F R 5 c G U u e 2 N o c 1 9 B X z E x L D Y 1 f S Z x d W 9 0 O y w m c X V v d D t T Z W N 0 a W 9 u M S 9 k Y X R h I C g z K S 9 D a G F u Z 2 V k I F R 5 c G U u e 2 N o c 1 9 C X z E s N j Z 9 J n F 1 b 3 Q 7 L C Z x d W 9 0 O 1 N l Y 3 R p b 2 4 x L 2 R h d G E g K D M p L 0 N o Y W 5 n Z W Q g V H l w Z S 5 7 Y 2 h z X 0 J f M i w 2 N 3 0 m c X V v d D s s J n F 1 b 3 Q 7 U 2 V j d G l v b j E v Z G F 0 Y S A o M y k v Q 2 h h b m d l Z C B U e X B l L n t j a H N f Q l 8 z L D Y 4 f S Z x d W 9 0 O y w m c X V v d D t T Z W N 0 a W 9 u M S 9 k Y X R h I C g z K S 9 D a G F u Z 2 V k I F R 5 c G U u e 2 N o c 1 9 C X z Q s N j l 9 J n F 1 b 3 Q 7 L C Z x d W 9 0 O 1 N l Y 3 R p b 2 4 x L 2 R h d G E g K D M p L 0 N o Y W 5 n Z W Q g V H l w Z S 5 7 Y 2 h z X 0 J f N S w 3 M H 0 m c X V v d D s s J n F 1 b 3 Q 7 U 2 V j d G l v b j E v Z G F 0 Y S A o M y k v Q 2 h h b m d l Z C B U e X B l L n t j a H N f Q l 8 2 L D c x f S Z x d W 9 0 O y w m c X V v d D t T Z W N 0 a W 9 u M S 9 k Y X R h I C g z K S 9 D a G F u Z 2 V k I F R 5 c G U u e 2 N o c 1 9 C X z c s N z J 9 J n F 1 b 3 Q 7 L C Z x d W 9 0 O 1 N l Y 3 R p b 2 4 x L 2 R h d G E g K D M p L 0 N o Y W 5 n Z W Q g V H l w Z S 5 7 Y 2 h z X 0 J f O C w 3 M 3 0 m c X V v d D s s J n F 1 b 3 Q 7 U 2 V j d G l v b j E v Z G F 0 Y S A o M y k v Q 2 h h b m d l Z C B U e X B l L n t j a H N f Q 1 8 x L D c 0 f S Z x d W 9 0 O y w m c X V v d D t T Z W N 0 a W 9 u M S 9 k Y X R h I C g z K S 9 D a G F u Z 2 V k I F R 5 c G U u e 2 N o c 1 9 D X z I s N z V 9 J n F 1 b 3 Q 7 L C Z x d W 9 0 O 1 N l Y 3 R p b 2 4 x L 2 R h d G E g K D M p L 0 N o Y W 5 n Z W Q g V H l w Z S 5 7 Y 2 h z X 0 N f M y w 3 N n 0 m c X V v d D s s J n F 1 b 3 Q 7 U 2 V j d G l v b j E v Z G F 0 Y S A o M y k v Q 2 h h b m d l Z C B U e X B l L n t j a H N f Q 1 8 0 L D c 3 f S Z x d W 9 0 O y w m c X V v d D t T Z W N 0 a W 9 u M S 9 k Y X R h I C g z K S 9 D a G F u Z 2 V k I F R 5 c G U u e 2 N o c 1 9 D X z U s N z h 9 J n F 1 b 3 Q 7 L C Z x d W 9 0 O 1 N l Y 3 R p b 2 4 x L 2 R h d G E g K D M p L 0 N o Y W 5 n Z W Q g V H l w Z S 5 7 Y 2 h z X 0 N f N i w 3 O X 0 m c X V v d D s s J n F 1 b 3 Q 7 U 2 V j d G l v b j E v Z G F 0 Y S A o M y k v Q 2 h h b m d l Z C B U e X B l L n t j a H N f Q 1 8 3 L D g w f S Z x d W 9 0 O y w m c X V v d D t T Z W N 0 a W 9 u M S 9 k Y X R h I C g z K S 9 D a G F u Z 2 V k I F R 5 c G U u e 2 N o c 1 9 D X z g s O D F 9 J n F 1 b 3 Q 7 L C Z x d W 9 0 O 1 N l Y 3 R p b 2 4 x L 2 R h d G E g K D M p L 0 N o Y W 5 n Z W Q g V H l w Z S 5 7 Y 2 h z X 0 N f O S w 4 M n 0 m c X V v d D s s J n F 1 b 3 Q 7 U 2 V j d G l v b j E v Z G F 0 Y S A o M y k v Q 2 h h b m d l Z C B U e X B l L n t j a H N f Q 1 8 x M C w 4 M 3 0 m c X V v d D s s J n F 1 b 3 Q 7 U 2 V j d G l v b j E v Z G F 0 Y S A o M y k v Q 2 h h b m d l Z C B U e X B l L n t j a H N f Q 1 8 x M S w 4 N H 0 m c X V v d D s s J n F 1 b 3 Q 7 U 2 V j d G l v b j E v Z G F 0 Y S A o M y k v Q 2 h h b m d l Z C B U e X B l L n t j a H N f Q 1 8 x M i w 4 N X 0 m c X V v d D s s J n F 1 b 3 Q 7 U 2 V j d G l v b j E v Z G F 0 Y S A o M y k v Q 2 h h b m d l Z C B U e X B l L n t j a H N f R F 8 x L D g 2 f S Z x d W 9 0 O y w m c X V v d D t T Z W N 0 a W 9 u M S 9 k Y X R h I C g z K S 9 D a G F u Z 2 V k I F R 5 c G U u e 2 N o c 1 9 E X z I s O D d 9 J n F 1 b 3 Q 7 L C Z x d W 9 0 O 1 N l Y 3 R p b 2 4 x L 2 R h d G E g K D M p L 0 N o Y W 5 n Z W Q g V H l w Z S 5 7 Y 2 h z X 0 R f M y w 4 O H 0 m c X V v d D s s J n F 1 b 3 Q 7 U 2 V j d G l v b j E v Z G F 0 Y S A o M y k v Q 2 h h b m d l Z C B U e X B l L n t j a H N f R F 8 0 L D g 5 f S Z x d W 9 0 O y w m c X V v d D t T Z W N 0 a W 9 u M S 9 k Y X R h I C g z K S 9 D a G F u Z 2 V k I F R 5 c G U u e 2 N o c 1 9 E X z U s O T B 9 J n F 1 b 3 Q 7 L C Z x d W 9 0 O 1 N l Y 3 R p b 2 4 x L 2 R h d G E g K D M p L 0 N o Y W 5 n Z W Q g V H l w Z S 5 7 Y 2 h z X 0 R f N i w 5 M X 0 m c X V v d D s s J n F 1 b 3 Q 7 U 2 V j d G l v b j E v Z G F 0 Y S A o M y k v Q 2 h h b m d l Z C B U e X B l L n t j a H N f R F 8 3 L D k y f S Z x d W 9 0 O y w m c X V v d D t T Z W N 0 a W 9 u M S 9 k Y X R h I C g z K S 9 D a G F u Z 2 V k I F R 5 c G U u e 2 N o c 1 9 E X z g s O T N 9 J n F 1 b 3 Q 7 L C Z x d W 9 0 O 1 N l Y 3 R p b 2 4 x L 2 R h d G E g K D M p L 0 N o Y W 5 n Z W Q g V H l w Z S 5 7 Y 2 h z X 0 R f O S w 5 N H 0 m c X V v d D s s J n F 1 b 3 Q 7 U 2 V j d G l v b j E v Z G F 0 Y S A o M y k v Q 2 h h b m d l Z C B U e X B l L n t j a H N f R F 8 x M C w 5 N X 0 m c X V v d D s s J n F 1 b 3 Q 7 U 2 V j d G l v b j E v Z G F 0 Y S A o M y k v Q 2 h h b m d l Z C B U e X B l L n t j a H N f R V 8 x L D k 2 f S Z x d W 9 0 O y w m c X V v d D t T Z W N 0 a W 9 u M S 9 k Y X R h I C g z K S 9 D a G F u Z 2 V k I F R 5 c G U u e 2 N o c 1 9 F X z I s O T d 9 J n F 1 b 3 Q 7 L C Z x d W 9 0 O 1 N l Y 3 R p b 2 4 x L 2 R h d G E g K D M p L 0 N o Y W 5 n Z W Q g V H l w Z S 5 7 Y 2 h z X 0 V f M y w 5 O H 0 m c X V v d D s s J n F 1 b 3 Q 7 U 2 V j d G l v b j E v Z G F 0 Y S A o M y k v Q 2 h h b m d l Z C B U e X B l L n t j a H N f R V 8 0 L D k 5 f S Z x d W 9 0 O y w m c X V v d D t T Z W N 0 a W 9 u M S 9 k Y X R h I C g z K S 9 D a G F u Z 2 V k I F R 5 c G U u e 2 N o c 1 9 F X z U s M T A w f S Z x d W 9 0 O y w m c X V v d D t T Z W N 0 a W 9 u M S 9 k Y X R h I C g z K S 9 D a G F u Z 2 V k I F R 5 c G U u e 2 N o c 1 9 F X z Y s M T A x f S Z x d W 9 0 O y w m c X V v d D t T Z W N 0 a W 9 u M S 9 k Y X R h I C g z K S 9 D a G F u Z 2 V k I F R 5 c G U u e 2 N o c 1 9 F X z c s M T A y f S Z x d W 9 0 O y w m c X V v d D t T Z W N 0 a W 9 u M S 9 k Y X R h I C g z K S 9 D a G F u Z 2 V k I F R 5 c G U u e 2 N o c 1 9 F X z g s M T A z f S Z x d W 9 0 O y w m c X V v d D t T Z W N 0 a W 9 u M S 9 k Y X R h I C g z K S 9 D a G F u Z 2 V k I F R 5 c G U u e 2 N o c 1 9 F X z k s M T A 0 f S Z x d W 9 0 O y w m c X V v d D t T Z W N 0 a W 9 u M S 9 k Y X R h I C g z K S 9 D a G F u Z 2 V k I F R 5 c G U u e 2 N o c 1 9 F X z E w L D E w N X 0 m c X V v d D s s J n F 1 b 3 Q 7 U 2 V j d G l v b j E v Z G F 0 Y S A o M y k v Q 2 h h b m d l Z C B U e X B l L n t D b 2 w t M F 9 B X z E s M T A 2 f S Z x d W 9 0 O y w m c X V v d D t T Z W N 0 a W 9 u M S 9 k Y X R h I C g z K S 9 D a G F u Z 2 V k I F R 5 c G U u e 0 N v b C 0 w X 0 F f M i w x M D d 9 J n F 1 b 3 Q 7 L C Z x d W 9 0 O 1 N l Y 3 R p b 2 4 x L 2 R h d G E g K D M p L 0 N o Y W 5 n Z W Q g V H l w Z S 5 7 Q 2 9 s L T B f Q V 8 z L D E w O H 0 m c X V v d D s s J n F 1 b 3 Q 7 U 2 V j d G l v b j E v Z G F 0 Y S A o M y k v Q 2 h h b m d l Z C B U e X B l L n t D b 2 w t M F 9 B X z Q s M T A 5 f S Z x d W 9 0 O y w m c X V v d D t T Z W N 0 a W 9 u M S 9 k Y X R h I C g z K S 9 D a G F u Z 2 V k I F R 5 c G U u e 0 N v b C 0 w X 0 F f N S w x M T B 9 J n F 1 b 3 Q 7 L C Z x d W 9 0 O 1 N l Y 3 R p b 2 4 x L 2 R h d G E g K D M p L 0 N o Y W 5 n Z W Q g V H l w Z S 5 7 Q 2 9 s L T B f Q V 8 2 L D E x M X 0 m c X V v d D s s J n F 1 b 3 Q 7 U 2 V j d G l v b j E v Z G F 0 Y S A o M y k v Q 2 h h b m d l Z C B U e X B l L n t D b 2 w t M F 9 B X z c s M T E y f S Z x d W 9 0 O y w m c X V v d D t T Z W N 0 a W 9 u M S 9 k Y X R h I C g z K S 9 D a G F u Z 2 V k I F R 5 c G U u e 0 N v b C 0 w X 0 F f O C w x M T N 9 J n F 1 b 3 Q 7 L C Z x d W 9 0 O 1 N l Y 3 R p b 2 4 x L 2 R h d G E g K D M p L 0 N o Y W 5 n Z W Q g V H l w Z S 5 7 Q 2 9 s L T B f Q V 8 5 L D E x N H 0 m c X V v d D s s J n F 1 b 3 Q 7 U 2 V j d G l v b j E v Z G F 0 Y S A o M y k v Q 2 h h b m d l Z C B U e X B l L n t D b 2 w t M F 9 B X z E w L D E x N X 0 m c X V v d D s s J n F 1 b 3 Q 7 U 2 V j d G l v b j E v Z G F 0 Y S A o M y k v Q 2 h h b m d l Z C B U e X B l L n t D b 2 w t M F 9 B X z E x L D E x N n 0 m c X V v d D s s J n F 1 b 3 Q 7 U 2 V j d G l v b j E v Z G F 0 Y S A o M y k v Q 2 h h b m d l Z C B U e X B l L n t D b 2 w t M F 9 C X z E s M T E 3 f S Z x d W 9 0 O y w m c X V v d D t T Z W N 0 a W 9 u M S 9 k Y X R h I C g z K S 9 D a G F u Z 2 V k I F R 5 c G U u e 0 N v b C 0 w X 0 J f M i w x M T h 9 J n F 1 b 3 Q 7 L C Z x d W 9 0 O 1 N l Y 3 R p b 2 4 x L 2 R h d G E g K D M p L 0 N o Y W 5 n Z W Q g V H l w Z S 5 7 Q 2 9 s L T B f Q l 8 z L D E x O X 0 m c X V v d D s s J n F 1 b 3 Q 7 U 2 V j d G l v b j E v Z G F 0 Y S A o M y k v Q 2 h h b m d l Z C B U e X B l L n t D b 2 w t M F 9 C X z Q s M T I w f S Z x d W 9 0 O y w m c X V v d D t T Z W N 0 a W 9 u M S 9 k Y X R h I C g z K S 9 D a G F u Z 2 V k I F R 5 c G U u e 0 N v b C 0 w X 0 J f N S w x M j F 9 J n F 1 b 3 Q 7 L C Z x d W 9 0 O 1 N l Y 3 R p b 2 4 x L 2 R h d G E g K D M p L 0 N o Y W 5 n Z W Q g V H l w Z S 5 7 Q 2 9 s L T B f Q l 8 2 L D E y M n 0 m c X V v d D s s J n F 1 b 3 Q 7 U 2 V j d G l v b j E v Z G F 0 Y S A o M y k v Q 2 h h b m d l Z C B U e X B l L n t D b 2 w t M F 9 C X z c s M T I z f S Z x d W 9 0 O y w m c X V v d D t T Z W N 0 a W 9 u M S 9 k Y X R h I C g z K S 9 D a G F u Z 2 V k I F R 5 c G U u e 0 N v b C 0 w X 0 J f O C w x M j R 9 J n F 1 b 3 Q 7 L C Z x d W 9 0 O 1 N l Y 3 R p b 2 4 x L 2 R h d G E g K D M p L 0 N o Y W 5 n Z W Q g V H l w Z S 5 7 Q 2 9 s L T B f Q l 8 5 L D E y N X 0 m c X V v d D s s J n F 1 b 3 Q 7 U 2 V j d G l v b j E v Z G F 0 Y S A o M y k v Q 2 h h b m d l Z C B U e X B l L n t D b 2 w t M F 9 D X z E s M T I 2 f S Z x d W 9 0 O y w m c X V v d D t T Z W N 0 a W 9 u M S 9 k Y X R h I C g z K S 9 D a G F u Z 2 V k I F R 5 c G U u e 0 N v b C 0 w X 0 N f M i w x M j d 9 J n F 1 b 3 Q 7 L C Z x d W 9 0 O 1 N l Y 3 R p b 2 4 x L 2 R h d G E g K D M p L 0 N o Y W 5 n Z W Q g V H l w Z S 5 7 Q 2 9 s L T B f Q 1 8 z L D E y O H 0 m c X V v d D s s J n F 1 b 3 Q 7 U 2 V j d G l v b j E v Z G F 0 Y S A o M y k v Q 2 h h b m d l Z C B U e X B l L n t D b 2 w t M F 9 D X z Q s M T I 5 f S Z x d W 9 0 O y w m c X V v d D t T Z W N 0 a W 9 u M S 9 k Y X R h I C g z K S 9 D a G F u Z 2 V k I F R 5 c G U u e 0 N v b C 0 w X 0 N f N S w x M z B 9 J n F 1 b 3 Q 7 L C Z x d W 9 0 O 1 N l Y 3 R p b 2 4 x L 2 R h d G E g K D M p L 0 N o Y W 5 n Z W Q g V H l w Z S 5 7 Q 2 9 s L T B f Q 1 8 2 L D E z M X 0 m c X V v d D s s J n F 1 b 3 Q 7 U 2 V j d G l v b j E v Z G F 0 Y S A o M y k v Q 2 h h b m d l Z C B U e X B l L n t D b 2 w t M F 9 D X z c s M T M y f S Z x d W 9 0 O y w m c X V v d D t T Z W N 0 a W 9 u M S 9 k Y X R h I C g z K S 9 D a G F u Z 2 V k I F R 5 c G U u e 0 N v b C 0 w X 0 N f O C w x M z N 9 J n F 1 b 3 Q 7 L C Z x d W 9 0 O 1 N l Y 3 R p b 2 4 x L 2 R h d G E g K D M p L 0 N o Y W 5 n Z W Q g V H l w Z S 5 7 Q 2 9 s L T B f Q 1 8 5 L D E z N H 0 m c X V v d D s s J n F 1 b 3 Q 7 U 2 V j d G l v b j E v Z G F 0 Y S A o M y k v Q 2 h h b m d l Z C B U e X B l L n t D b 2 w t M F 9 D X z E w L D E z N X 0 m c X V v d D s s J n F 1 b 3 Q 7 U 2 V j d G l v b j E v Z G F 0 Y S A o M y k v Q 2 h h b m d l Z C B U e X B l L n t D b 2 w t M F 9 D X z E x L D E z N n 0 m c X V v d D s s J n F 1 b 3 Q 7 U 2 V j d G l v b j E v Z G F 0 Y S A o M y k v Q 2 h h b m d l Z C B U e X B l L n t D b 2 w t M F 9 D X z E y L D E z N 3 0 m c X V v d D s s J n F 1 b 3 Q 7 U 2 V j d G l v b j E v Z G F 0 Y S A o M y k v Q 2 h h b m d l Z C B U e X B l L n t D b 2 w t M F 9 D X z E z L D E z O H 0 m c X V v d D s s J n F 1 b 3 Q 7 U 2 V j d G l v b j E v Z G F 0 Y S A o M y k v Q 2 h h b m d l Z C B U e X B l L n t D b 2 w t M F 9 E X z E s M T M 5 f S Z x d W 9 0 O y w m c X V v d D t T Z W N 0 a W 9 u M S 9 k Y X R h I C g z K S 9 D a G F u Z 2 V k I F R 5 c G U u e 0 N v b C 0 w X 0 R f M i w x N D B 9 J n F 1 b 3 Q 7 L C Z x d W 9 0 O 1 N l Y 3 R p b 2 4 x L 2 R h d G E g K D M p L 0 N o Y W 5 n Z W Q g V H l w Z S 5 7 Q 2 9 s L T B f R F 8 z L D E 0 M X 0 m c X V v d D s s J n F 1 b 3 Q 7 U 2 V j d G l v b j E v Z G F 0 Y S A o M y k v Q 2 h h b m d l Z C B U e X B l L n t D b 2 w t M F 9 E X z Q s M T Q y f S Z x d W 9 0 O y w m c X V v d D t T Z W N 0 a W 9 u M S 9 k Y X R h I C g z K S 9 D a G F u Z 2 V k I F R 5 c G U u e 0 N v b C 0 w X 0 R f N S w x N D N 9 J n F 1 b 3 Q 7 L C Z x d W 9 0 O 1 N l Y 3 R p b 2 4 x L 2 R h d G E g K D M p L 0 N o Y W 5 n Z W Q g V H l w Z S 5 7 Q 2 9 s L T B f R F 8 2 L D E 0 N H 0 m c X V v d D s s J n F 1 b 3 Q 7 U 2 V j d G l v b j E v Z G F 0 Y S A o M y k v Q 2 h h b m d l Z C B U e X B l L n t D b 2 w t M F 9 E X z c s M T Q 1 f S Z x d W 9 0 O y w m c X V v d D t T Z W N 0 a W 9 u M S 9 k Y X R h I C g z K S 9 D a G F u Z 2 V k I F R 5 c G U u e 0 N v b C 0 w X 0 R f O C w x N D Z 9 J n F 1 b 3 Q 7 L C Z x d W 9 0 O 1 N l Y 3 R p b 2 4 x L 2 R h d G E g K D M p L 0 N o Y W 5 n Z W Q g V H l w Z S 5 7 Q 2 9 s L T B f R F 8 5 L D E 0 N 3 0 m c X V v d D s s J n F 1 b 3 Q 7 U 2 V j d G l v b j E v Z G F 0 Y S A o M y k v Q 2 h h b m d l Z C B U e X B l L n t D b 2 w t M F 9 E X z E w L D E 0 O H 0 m c X V v d D s s J n F 1 b 3 Q 7 U 2 V j d G l v b j E v Z G F 0 Y S A o M y k v Q 2 h h b m d l Z C B U e X B l L n t D b 2 w t M F 9 E X z E x L D E 0 O X 0 m c X V v d D s s J n F 1 b 3 Q 7 U 2 V j d G l v b j E v Z G F 0 Y S A o M y k v Q 2 h h b m d l Z C B U e X B l L n t D b 2 w t M F 9 E X z E y L D E 1 M H 0 m c X V v d D s s J n F 1 b 3 Q 7 U 2 V j d G l v b j E v Z G F 0 Y S A o M y k v Q 2 h h b m d l Z C B U e X B l L n t D b 2 w t M F 9 F X z E s M T U x f S Z x d W 9 0 O y w m c X V v d D t T Z W N 0 a W 9 u M S 9 k Y X R h I C g z K S 9 D a G F u Z 2 V k I F R 5 c G U u e 0 N v b C 0 w X 0 V f M i w x N T J 9 J n F 1 b 3 Q 7 L C Z x d W 9 0 O 1 N l Y 3 R p b 2 4 x L 2 R h d G E g K D M p L 0 N o Y W 5 n Z W Q g V H l w Z S 5 7 Q 2 9 s L T B f R V 8 z L D E 1 M 3 0 m c X V v d D s s J n F 1 b 3 Q 7 U 2 V j d G l v b j E v Z G F 0 Y S A o M y k v Q 2 h h b m d l Z C B U e X B l L n t D b 2 w t M F 9 F X z Q s M T U 0 f S Z x d W 9 0 O y w m c X V v d D t T Z W N 0 a W 9 u M S 9 k Y X R h I C g z K S 9 D a G F u Z 2 V k I F R 5 c G U u e 0 N v b C 0 w X 0 V f N S w x N T V 9 J n F 1 b 3 Q 7 L C Z x d W 9 0 O 1 N l Y 3 R p b 2 4 x L 2 R h d G E g K D M p L 0 N o Y W 5 n Z W Q g V H l w Z S 5 7 Q 2 9 s L T B f R V 8 2 L D E 1 N n 0 m c X V v d D s s J n F 1 b 3 Q 7 U 2 V j d G l v b j E v Z G F 0 Y S A o M y k v Q 2 h h b m d l Z C B U e X B l L n t D b 2 w t M F 9 F X z c s M T U 3 f S Z x d W 9 0 O y w m c X V v d D t T Z W N 0 a W 9 u M S 9 k Y X R h I C g z K S 9 D a G F u Z 2 V k I F R 5 c G U u e 0 N v b C 0 w X 0 V f O C w x N T h 9 J n F 1 b 3 Q 7 L C Z x d W 9 0 O 1 N l Y 3 R p b 2 4 x L 2 R h d G E g K D M p L 0 N o Y W 5 n Z W Q g V H l w Z S 5 7 Q 2 9 s L T B f R V 8 5 L D E 1 O X 0 m c X V v d D s s J n F 1 b 3 Q 7 U 2 V j d G l v b j E v Z G F 0 Y S A o M y k v Q 2 h h b m d l Z C B U e X B l L n t D b 2 w t M F 9 F X z E w L D E 2 M H 0 m c X V v d D s s J n F 1 b 3 Q 7 U 2 V j d G l v b j E v Z G F 0 Y S A o M y k v Q 2 h h b m d l Z C B U e X B l L n t D b 2 w t M F 9 F X z E x L D E 2 M X 0 m c X V v d D s s J n F 1 b 3 Q 7 U 2 V j d G l v b j E v Z G F 0 Y S A o M y k v Q 2 h h b m d l Z C B U e X B l L n t m M 2 h f Q V 8 x L D E 2 M n 0 m c X V v d D s s J n F 1 b 3 Q 7 U 2 V j d G l v b j E v Z G F 0 Y S A o M y k v Q 2 h h b m d l Z C B U e X B l L n t m M 2 h f Q V 8 y L D E 2 M 3 0 m c X V v d D s s J n F 1 b 3 Q 7 U 2 V j d G l v b j E v Z G F 0 Y S A o M y k v Q 2 h h b m d l Z C B U e X B l L n t m M 2 h f Q V 8 z L D E 2 N H 0 m c X V v d D s s J n F 1 b 3 Q 7 U 2 V j d G l v b j E v Z G F 0 Y S A o M y k v Q 2 h h b m d l Z C B U e X B l L n t m M 2 h f Q V 8 0 L D E 2 N X 0 m c X V v d D s s J n F 1 b 3 Q 7 U 2 V j d G l v b j E v Z G F 0 Y S A o M y k v Q 2 h h b m d l Z C B U e X B l L n t m M 2 h f Q V 8 1 L D E 2 N n 0 m c X V v d D s s J n F 1 b 3 Q 7 U 2 V j d G l v b j E v Z G F 0 Y S A o M y k v Q 2 h h b m d l Z C B U e X B l L n t m M 2 h f Q V 8 2 L D E 2 N 3 0 m c X V v d D s s J n F 1 b 3 Q 7 U 2 V j d G l v b j E v Z G F 0 Y S A o M y k v Q 2 h h b m d l Z C B U e X B l L n t m M 2 h f Q V 8 3 L D E 2 O H 0 m c X V v d D s s J n F 1 b 3 Q 7 U 2 V j d G l v b j E v Z G F 0 Y S A o M y k v Q 2 h h b m d l Z C B U e X B l L n t m M 2 h f Q V 8 4 L D E 2 O X 0 m c X V v d D s s J n F 1 b 3 Q 7 U 2 V j d G l v b j E v Z G F 0 Y S A o M y k v Q 2 h h b m d l Z C B U e X B l L n t m M 2 h f Q V 8 5 L D E 3 M H 0 m c X V v d D s s J n F 1 b 3 Q 7 U 2 V j d G l v b j E v Z G F 0 Y S A o M y k v Q 2 h h b m d l Z C B U e X B l L n t m M 2 h f Q V 8 x M C w x N z F 9 J n F 1 b 3 Q 7 L C Z x d W 9 0 O 1 N l Y 3 R p b 2 4 x L 2 R h d G E g K D M p L 0 N o Y W 5 n Z W Q g V H l w Z S 5 7 Z j N o X 0 F f M T E s M T c y f S Z x d W 9 0 O y w m c X V v d D t T Z W N 0 a W 9 u M S 9 k Y X R h I C g z K S 9 D a G F u Z 2 V k I F R 5 c G U u e 2 Y z a F 9 C X z E s M T c z f S Z x d W 9 0 O y w m c X V v d D t T Z W N 0 a W 9 u M S 9 k Y X R h I C g z K S 9 D a G F u Z 2 V k I F R 5 c G U u e 2 Y z a F 9 C X z I s M T c 0 f S Z x d W 9 0 O y w m c X V v d D t T Z W N 0 a W 9 u M S 9 k Y X R h I C g z K S 9 D a G F u Z 2 V k I F R 5 c G U u e 2 Y z a F 9 C X z M s M T c 1 f S Z x d W 9 0 O y w m c X V v d D t T Z W N 0 a W 9 u M S 9 k Y X R h I C g z K S 9 D a G F u Z 2 V k I F R 5 c G U u e 2 Y z a F 9 C X z Q s M T c 2 f S Z x d W 9 0 O y w m c X V v d D t T Z W N 0 a W 9 u M S 9 k Y X R h I C g z K S 9 D a G F u Z 2 V k I F R 5 c G U u e 2 Y z a F 9 C X z U s M T c 3 f S Z x d W 9 0 O y w m c X V v d D t T Z W N 0 a W 9 u M S 9 k Y X R h I C g z K S 9 D a G F u Z 2 V k I F R 5 c G U u e 2 Y z a F 9 C X z Y s M T c 4 f S Z x d W 9 0 O y w m c X V v d D t T Z W N 0 a W 9 u M S 9 k Y X R h I C g z K S 9 D a G F u Z 2 V k I F R 5 c G U u e 2 Y z a F 9 C X z c s M T c 5 f S Z x d W 9 0 O y w m c X V v d D t T Z W N 0 a W 9 u M S 9 k Y X R h I C g z K S 9 D a G F u Z 2 V k I F R 5 c G U u e 2 Y z a F 9 C X z g s M T g w f S Z x d W 9 0 O y w m c X V v d D t T Z W N 0 a W 9 u M S 9 k Y X R h I C g z K S 9 D a G F u Z 2 V k I F R 5 c G U u e 2 Y z a F 9 D X z E s M T g x f S Z x d W 9 0 O y w m c X V v d D t T Z W N 0 a W 9 u M S 9 k Y X R h I C g z K S 9 D a G F u Z 2 V k I F R 5 c G U u e 2 Y z a F 9 D X z I s M T g y f S Z x d W 9 0 O y w m c X V v d D t T Z W N 0 a W 9 u M S 9 k Y X R h I C g z K S 9 D a G F u Z 2 V k I F R 5 c G U u e 2 Y z a F 9 D X z M s M T g z f S Z x d W 9 0 O y w m c X V v d D t T Z W N 0 a W 9 u M S 9 k Y X R h I C g z K S 9 D a G F u Z 2 V k I F R 5 c G U u e 2 Y z a F 9 D X z Q s M T g 0 f S Z x d W 9 0 O y w m c X V v d D t T Z W N 0 a W 9 u M S 9 k Y X R h I C g z K S 9 D a G F u Z 2 V k I F R 5 c G U u e 2 Y z a F 9 D X z U s M T g 1 f S Z x d W 9 0 O y w m c X V v d D t T Z W N 0 a W 9 u M S 9 k Y X R h I C g z K S 9 D a G F u Z 2 V k I F R 5 c G U u e 2 Y z a F 9 D X z Y s M T g 2 f S Z x d W 9 0 O y w m c X V v d D t T Z W N 0 a W 9 u M S 9 k Y X R h I C g z K S 9 D a G F u Z 2 V k I F R 5 c G U u e 2 Y z a F 9 D X z c s M T g 3 f S Z x d W 9 0 O y w m c X V v d D t T Z W N 0 a W 9 u M S 9 k Y X R h I C g z K S 9 D a G F u Z 2 V k I F R 5 c G U u e 2 Y z a F 9 D X z g s M T g 4 f S Z x d W 9 0 O y w m c X V v d D t T Z W N 0 a W 9 u M S 9 k Y X R h I C g z K S 9 D a G F u Z 2 V k I F R 5 c G U u e 2 Y z a F 9 D X z k s M T g 5 f S Z x d W 9 0 O y w m c X V v d D t T Z W N 0 a W 9 u M S 9 k Y X R h I C g z K S 9 D a G F u Z 2 V k I F R 5 c G U u e 2 Y z a F 9 E X z E s M T k w f S Z x d W 9 0 O y w m c X V v d D t T Z W N 0 a W 9 u M S 9 k Y X R h I C g z K S 9 D a G F u Z 2 V k I F R 5 c G U u e 2 Y z a F 9 E X z I s M T k x f S Z x d W 9 0 O y w m c X V v d D t T Z W N 0 a W 9 u M S 9 k Y X R h I C g z K S 9 D a G F u Z 2 V k I F R 5 c G U u e 2 Y z a F 9 E X z M s M T k y f S Z x d W 9 0 O y w m c X V v d D t T Z W N 0 a W 9 u M S 9 k Y X R h I C g z K S 9 D a G F u Z 2 V k I F R 5 c G U u e 2 Y z a F 9 E X z Q s M T k z f S Z x d W 9 0 O y w m c X V v d D t T Z W N 0 a W 9 u M S 9 k Y X R h I C g z K S 9 D a G F u Z 2 V k I F R 5 c G U u e 2 Y z a F 9 E X z U s M T k 0 f S Z x d W 9 0 O y w m c X V v d D t T Z W N 0 a W 9 u M S 9 k Y X R h I C g z K S 9 D a G F u Z 2 V k I F R 5 c G U u e 2 Y z a F 9 E X z Y s M T k 1 f S Z x d W 9 0 O y w m c X V v d D t T Z W N 0 a W 9 u M S 9 k Y X R h I C g z K S 9 D a G F u Z 2 V k I F R 5 c G U u e 2 Y z a F 9 E X z c s M T k 2 f S Z x d W 9 0 O y w m c X V v d D t T Z W N 0 a W 9 u M S 9 k Y X R h I C g z K S 9 D a G F u Z 2 V k I F R 5 c G U u e 2 Y z a F 9 E X z g s M T k 3 f S Z x d W 9 0 O y w m c X V v d D t T Z W N 0 a W 9 u M S 9 k Y X R h I C g z K S 9 D a G F u Z 2 V k I F R 5 c G U u e 2 Y z a F 9 E X z k s M T k 4 f S Z x d W 9 0 O y w m c X V v d D t T Z W N 0 a W 9 u M S 9 k Y X R h I C g z K S 9 D a G F u Z 2 V k I F R 5 c G U u e 2 Y z a F 9 E X z E w L D E 5 O X 0 m c X V v d D s s J n F 1 b 3 Q 7 U 2 V j d G l v b j E v Z G F 0 Y S A o M y k v Q 2 h h b m d l Z C B U e X B l L n t m M 2 h f R V 8 x L D I w M H 0 m c X V v d D s s J n F 1 b 3 Q 7 U 2 V j d G l v b j E v Z G F 0 Y S A o M y k v Q 2 h h b m d l Z C B U e X B l L n t m M 2 h f R V 8 y L D I w M X 0 m c X V v d D s s J n F 1 b 3 Q 7 U 2 V j d G l v b j E v Z G F 0 Y S A o M y k v Q 2 h h b m d l Z C B U e X B l L n t m M 2 h f R V 8 z L D I w M n 0 m c X V v d D s s J n F 1 b 3 Q 7 U 2 V j d G l v b j E v Z G F 0 Y S A o M y k v Q 2 h h b m d l Z C B U e X B l L n t m M 2 h f R V 8 0 L D I w M 3 0 m c X V v d D s s J n F 1 b 3 Q 7 U 2 V j d G l v b j E v Z G F 0 Y S A o M y k v Q 2 h h b m d l Z C B U e X B l L n t m M 2 h f R V 8 1 L D I w N H 0 m c X V v d D s s J n F 1 b 3 Q 7 U 2 V j d G l v b j E v Z G F 0 Y S A o M y k v Q 2 h h b m d l Z C B U e X B l L n t m M 2 h f R V 8 2 L D I w N X 0 m c X V v d D s s J n F 1 b 3 Q 7 U 2 V j d G l v b j E v Z G F 0 Y S A o M y k v Q 2 h h b m d l Z C B U e X B l L n t m M 2 h f R V 8 3 L D I w N n 0 m c X V v d D s s J n F 1 b 3 Q 7 U 2 V j d G l v b j E v Z G F 0 Y S A o M y k v Q 2 h h b m d l Z C B U e X B l L n t m M 2 h f R V 8 4 L D I w N 3 0 m c X V v d D s s J n F 1 b 3 Q 7 U 2 V j d G l v b j E v Z G F 0 Y S A o M y k v Q 2 h h b m d l Z C B U e X B l L n t m M 2 h f R V 8 5 L D I w O H 0 m c X V v d D s s J n F 1 b 3 Q 7 U 2 V j d G l v b j E v Z G F 0 Y S A o M y k v Q 2 h h b m d l Z C B U e X B l L n t m M 2 h f R V 8 x M C w y M D l 9 J n F 1 b 3 Q 7 L C Z x d W 9 0 O 1 N l Y 3 R p b 2 4 x L 2 R h d G E g K D M p L 0 N o Y W 5 n Z W Q g V H l w Z S 5 7 c G d t M V 9 B X z E s M j E w f S Z x d W 9 0 O y w m c X V v d D t T Z W N 0 a W 9 u M S 9 k Y X R h I C g z K S 9 D a G F u Z 2 V k I F R 5 c G U u e 3 B n b T F f Q V 8 y L D I x M X 0 m c X V v d D s s J n F 1 b 3 Q 7 U 2 V j d G l v b j E v Z G F 0 Y S A o M y k v Q 2 h h b m d l Z C B U e X B l L n t w Z 2 0 x X 0 F f M y w y M T J 9 J n F 1 b 3 Q 7 L C Z x d W 9 0 O 1 N l Y 3 R p b 2 4 x L 2 R h d G E g K D M p L 0 N o Y W 5 n Z W Q g V H l w Z S 5 7 c G d t M V 9 B X z Q s M j E z f S Z x d W 9 0 O y w m c X V v d D t T Z W N 0 a W 9 u M S 9 k Y X R h I C g z K S 9 D a G F u Z 2 V k I F R 5 c G U u e 3 B n b T F f Q V 8 1 L D I x N H 0 m c X V v d D s s J n F 1 b 3 Q 7 U 2 V j d G l v b j E v Z G F 0 Y S A o M y k v Q 2 h h b m d l Z C B U e X B l L n t w Z 2 0 x X 0 F f N i w y M T V 9 J n F 1 b 3 Q 7 L C Z x d W 9 0 O 1 N l Y 3 R p b 2 4 x L 2 R h d G E g K D M p L 0 N o Y W 5 n Z W Q g V H l w Z S 5 7 c G d t M V 9 B X z c s M j E 2 f S Z x d W 9 0 O y w m c X V v d D t T Z W N 0 a W 9 u M S 9 k Y X R h I C g z K S 9 D a G F u Z 2 V k I F R 5 c G U u e 3 B n b T F f Q V 8 4 L D I x N 3 0 m c X V v d D s s J n F 1 b 3 Q 7 U 2 V j d G l v b j E v Z G F 0 Y S A o M y k v Q 2 h h b m d l Z C B U e X B l L n t w Z 2 0 x X 0 F f O S w y M T h 9 J n F 1 b 3 Q 7 L C Z x d W 9 0 O 1 N l Y 3 R p b 2 4 x L 2 R h d G E g K D M p L 0 N o Y W 5 n Z W Q g V H l w Z S 5 7 c G d t M V 9 B X z E w L D I x O X 0 m c X V v d D s s J n F 1 b 3 Q 7 U 2 V j d G l v b j E v Z G F 0 Y S A o M y k v Q 2 h h b m d l Z C B U e X B l L n t w Z 2 0 x X 0 F f M T E s M j I w f S Z x d W 9 0 O y w m c X V v d D t T Z W N 0 a W 9 u M S 9 k Y X R h I C g z K S 9 D a G F u Z 2 V k I F R 5 c G U u e 3 B n b T F f Q l 8 x L D I y M X 0 m c X V v d D s s J n F 1 b 3 Q 7 U 2 V j d G l v b j E v Z G F 0 Y S A o M y k v Q 2 h h b m d l Z C B U e X B l L n t w Z 2 0 x X 0 J f M i w y M j J 9 J n F 1 b 3 Q 7 L C Z x d W 9 0 O 1 N l Y 3 R p b 2 4 x L 2 R h d G E g K D M p L 0 N o Y W 5 n Z W Q g V H l w Z S 5 7 c G d t M V 9 C X z M s M j I z f S Z x d W 9 0 O y w m c X V v d D t T Z W N 0 a W 9 u M S 9 k Y X R h I C g z K S 9 D a G F u Z 2 V k I F R 5 c G U u e 3 B n b T F f Q l 8 0 L D I y N H 0 m c X V v d D s s J n F 1 b 3 Q 7 U 2 V j d G l v b j E v Z G F 0 Y S A o M y k v Q 2 h h b m d l Z C B U e X B l L n t w Z 2 0 x X 0 J f N S w y M j V 9 J n F 1 b 3 Q 7 L C Z x d W 9 0 O 1 N l Y 3 R p b 2 4 x L 2 R h d G E g K D M p L 0 N o Y W 5 n Z W Q g V H l w Z S 5 7 c G d t M V 9 C X z Y s M j I 2 f S Z x d W 9 0 O y w m c X V v d D t T Z W N 0 a W 9 u M S 9 k Y X R h I C g z K S 9 D a G F u Z 2 V k I F R 5 c G U u e 3 B n b T F f Q l 8 3 L D I y N 3 0 m c X V v d D s s J n F 1 b 3 Q 7 U 2 V j d G l v b j E v Z G F 0 Y S A o M y k v Q 2 h h b m d l Z C B U e X B l L n t w Z 2 0 x X 0 J f O C w y M j h 9 J n F 1 b 3 Q 7 L C Z x d W 9 0 O 1 N l Y 3 R p b 2 4 x L 2 R h d G E g K D M p L 0 N o Y W 5 n Z W Q g V H l w Z S 5 7 c G d t M V 9 D X z E s M j I 5 f S Z x d W 9 0 O y w m c X V v d D t T Z W N 0 a W 9 u M S 9 k Y X R h I C g z K S 9 D a G F u Z 2 V k I F R 5 c G U u e 3 B n b T F f Q 1 8 y L D I z M H 0 m c X V v d D s s J n F 1 b 3 Q 7 U 2 V j d G l v b j E v Z G F 0 Y S A o M y k v Q 2 h h b m d l Z C B U e X B l L n t w Z 2 0 x X 0 N f M y w y M z F 9 J n F 1 b 3 Q 7 L C Z x d W 9 0 O 1 N l Y 3 R p b 2 4 x L 2 R h d G E g K D M p L 0 N o Y W 5 n Z W Q g V H l w Z S 5 7 c G d t M V 9 D X z Q s M j M y f S Z x d W 9 0 O y w m c X V v d D t T Z W N 0 a W 9 u M S 9 k Y X R h I C g z K S 9 D a G F u Z 2 V k I F R 5 c G U u e 3 B n b T F f Q 1 8 1 L D I z M 3 0 m c X V v d D s s J n F 1 b 3 Q 7 U 2 V j d G l v b j E v Z G F 0 Y S A o M y k v Q 2 h h b m d l Z C B U e X B l L n t w Z 2 0 x X 0 N f N i w y M z R 9 J n F 1 b 3 Q 7 L C Z x d W 9 0 O 1 N l Y 3 R p b 2 4 x L 2 R h d G E g K D M p L 0 N o Y W 5 n Z W Q g V H l w Z S 5 7 c G d t M V 9 D X z c s M j M 1 f S Z x d W 9 0 O y w m c X V v d D t T Z W N 0 a W 9 u M S 9 k Y X R h I C g z K S 9 D a G F u Z 2 V k I F R 5 c G U u e 3 B n b T F f Q 1 8 4 L D I z N n 0 m c X V v d D s s J n F 1 b 3 Q 7 U 2 V j d G l v b j E v Z G F 0 Y S A o M y k v Q 2 h h b m d l Z C B U e X B l L n t w Z 2 0 x X 0 N f O S w y M z d 9 J n F 1 b 3 Q 7 L C Z x d W 9 0 O 1 N l Y 3 R p b 2 4 x L 2 R h d G E g K D M p L 0 N o Y W 5 n Z W Q g V H l w Z S 5 7 c G d t M V 9 D X z E w L D I z O H 0 m c X V v d D s s J n F 1 b 3 Q 7 U 2 V j d G l v b j E v Z G F 0 Y S A o M y k v Q 2 h h b m d l Z C B U e X B l L n t w Z 2 0 x X 0 N f M T E s M j M 5 f S Z x d W 9 0 O y w m c X V v d D t T Z W N 0 a W 9 u M S 9 k Y X R h I C g z K S 9 D a G F u Z 2 V k I F R 5 c G U u e 3 B n b T F f R F 8 x L D I 0 M H 0 m c X V v d D s s J n F 1 b 3 Q 7 U 2 V j d G l v b j E v Z G F 0 Y S A o M y k v Q 2 h h b m d l Z C B U e X B l L n t w Z 2 0 x X 0 R f M i w y N D F 9 J n F 1 b 3 Q 7 L C Z x d W 9 0 O 1 N l Y 3 R p b 2 4 x L 2 R h d G E g K D M p L 0 N o Y W 5 n Z W Q g V H l w Z S 5 7 c G d t M V 9 E X z M s M j Q y f S Z x d W 9 0 O y w m c X V v d D t T Z W N 0 a W 9 u M S 9 k Y X R h I C g z K S 9 D a G F u Z 2 V k I F R 5 c G U u e 3 B n b T F f R F 8 0 L D I 0 M 3 0 m c X V v d D s s J n F 1 b 3 Q 7 U 2 V j d G l v b j E v Z G F 0 Y S A o M y k v Q 2 h h b m d l Z C B U e X B l L n t w Z 2 0 x X 0 R f N S w y N D R 9 J n F 1 b 3 Q 7 L C Z x d W 9 0 O 1 N l Y 3 R p b 2 4 x L 2 R h d G E g K D M p L 0 N o Y W 5 n Z W Q g V H l w Z S 5 7 c G d t M V 9 E X z Y s M j Q 1 f S Z x d W 9 0 O y w m c X V v d D t T Z W N 0 a W 9 u M S 9 k Y X R h I C g z K S 9 D a G F u Z 2 V k I F R 5 c G U u e 3 B n b T F f R F 8 3 L D I 0 N n 0 m c X V v d D s s J n F 1 b 3 Q 7 U 2 V j d G l v b j E v Z G F 0 Y S A o M y k v Q 2 h h b m d l Z C B U e X B l L n t w Z 2 0 x X 0 R f O C w y N D d 9 J n F 1 b 3 Q 7 L C Z x d W 9 0 O 1 N l Y 3 R p b 2 4 x L 2 R h d G E g K D M p L 0 N o Y W 5 n Z W Q g V H l w Z S 5 7 c G d t M V 9 E X z k s M j Q 4 f S Z x d W 9 0 O y w m c X V v d D t T Z W N 0 a W 9 u M S 9 k Y X R h I C g z K S 9 D a G F u Z 2 V k I F R 5 c G U u e 3 B n b T F f R F 8 x M C w y N D l 9 J n F 1 b 3 Q 7 L C Z x d W 9 0 O 1 N l Y 3 R p b 2 4 x L 2 R h d G E g K D M p L 0 N o Y W 5 n Z W Q g V H l w Z S 5 7 c G d t M V 9 F X z E s M j U w f S Z x d W 9 0 O y w m c X V v d D t T Z W N 0 a W 9 u M S 9 k Y X R h I C g z K S 9 D a G F u Z 2 V k I F R 5 c G U u e 3 B n b T F f R V 8 y L D I 1 M X 0 m c X V v d D s s J n F 1 b 3 Q 7 U 2 V j d G l v b j E v Z G F 0 Y S A o M y k v Q 2 h h b m d l Z C B U e X B l L n t w Z 2 0 x X 0 V f M y w y N T J 9 J n F 1 b 3 Q 7 L C Z x d W 9 0 O 1 N l Y 3 R p b 2 4 x L 2 R h d G E g K D M p L 0 N o Y W 5 n Z W Q g V H l w Z S 5 7 c G d t M V 9 F X z Q s M j U z f S Z x d W 9 0 O y w m c X V v d D t T Z W N 0 a W 9 u M S 9 k Y X R h I C g z K S 9 D a G F u Z 2 V k I F R 5 c G U u e 3 B n b T F f R V 8 1 L D I 1 N H 0 m c X V v d D s s J n F 1 b 3 Q 7 U 2 V j d G l v b j E v Z G F 0 Y S A o M y k v Q 2 h h b m d l Z C B U e X B l L n t w Z 2 0 x X 0 V f N i w y N T V 9 J n F 1 b 3 Q 7 L C Z x d W 9 0 O 1 N l Y 3 R p b 2 4 x L 2 R h d G E g K D M p L 0 N o Y W 5 n Z W Q g V H l w Z S 5 7 c G d t M V 9 F X z c s M j U 2 f S Z x d W 9 0 O y w m c X V v d D t T Z W N 0 a W 9 u M S 9 k Y X R h I C g z K S 9 D a G F u Z 2 V k I F R 5 c G U u e 3 B n b T F f R V 8 4 L D I 1 N 3 0 m c X V v d D s s J n F 1 b 3 Q 7 U 2 V j d G l v b j E v Z G F 0 Y S A o M y k v Q 2 h h b m d l Z C B U e X B l L n t w Z 2 0 x X 0 V f O S w y N T h 9 J n F 1 b 3 Q 7 L C Z x d W 9 0 O 1 N l Y 3 R p b 2 4 x L 2 R h d G E g K D M p L 0 N o Y W 5 n Z W Q g V H l w Z S 5 7 c G d t M V 9 F X z E w L D I 1 O X 0 m c X V v d D s s J n F 1 b 3 Q 7 U 2 V j d G l v b j E v Z G F 0 Y S A o M y k v Q 2 h h b m d l Z C B U e X B l L n t D b 2 w t M F 9 B X z E y L D I 2 M H 0 m c X V v d D s s J n F 1 b 3 Q 7 U 2 V j d G l v b j E v Z G F 0 Y S A o M y k v Q 2 h h b m d l Z C B U e X B l L n t D b 2 w t M F 9 B X z E z L D I 2 M X 0 m c X V v d D s s J n F 1 b 3 Q 7 U 2 V j d G l v b j E v Z G F 0 Y S A o M y k v Q 2 h h b m d l Z C B U e X B l L n t D b 2 w t M F 9 B X z E 0 L D I 2 M n 0 m c X V v d D s s J n F 1 b 3 Q 7 U 2 V j d G l v b j E v Z G F 0 Y S A o M y k v Q 2 h h b m d l Z C B U e X B l L n t D b 2 w t M F 9 B X z E 1 L D I 2 M 3 0 m c X V v d D s s J n F 1 b 3 Q 7 U 2 V j d G l v b j E v Z G F 0 Y S A o M y k v Q 2 h h b m d l Z C B U e X B l L n t D b 2 w t M F 9 C X z E w L D I 2 N H 0 m c X V v d D s s J n F 1 b 3 Q 7 U 2 V j d G l v b j E v Z G F 0 Y S A o M y k v Q 2 h h b m d l Z C B U e X B l L n t D b 2 w t M F 9 C X z E x L D I 2 N X 0 m c X V v d D s s J n F 1 b 3 Q 7 U 2 V j d G l v b j E v Z G F 0 Y S A o M y k v Q 2 h h b m d l Z C B U e X B l L n t D b 2 w t M F 9 C X z E y L D I 2 N n 0 m c X V v d D s s J n F 1 b 3 Q 7 U 2 V j d G l v b j E v Z G F 0 Y S A o M y k v Q 2 h h b m d l Z C B U e X B l L n t D b 2 w t M F 9 C X z E z L D I 2 N 3 0 m c X V v d D s s J n F 1 b 3 Q 7 U 2 V j d G l v b j E v Z G F 0 Y S A o M y k v Q 2 h h b m d l Z C B U e X B l L n t D b 2 w t M F 9 C X z E 0 L D I 2 O H 0 m c X V v d D s s J n F 1 b 3 Q 7 U 2 V j d G l v b j E v Z G F 0 Y S A o M y k v Q 2 h h b m d l Z C B U e X B l L n t D b 2 w t M F 9 C X z E 1 L D I 2 O X 0 m c X V v d D s s J n F 1 b 3 Q 7 U 2 V j d G l v b j E v Z G F 0 Y S A o M y k v Q 2 h h b m d l Z C B U e X B l L n t D b 2 w t M F 9 D X z E 0 L D I 3 M H 0 m c X V v d D s s J n F 1 b 3 Q 7 U 2 V j d G l v b j E v Z G F 0 Y S A o M y k v Q 2 h h b m d l Z C B U e X B l L n t D b 2 w t M F 9 D X z E 1 L D I 3 M X 0 m c X V v d D s s J n F 1 b 3 Q 7 U 2 V j d G l v b j E v Z G F 0 Y S A o M y k v Q 2 h h b m d l Z C B U e X B l L n t D b 2 w t M F 9 E X z E z L D I 3 M n 0 m c X V v d D s s J n F 1 b 3 Q 7 U 2 V j d G l v b j E v Z G F 0 Y S A o M y k v Q 2 h h b m d l Z C B U e X B l L n t D b 2 w t M F 9 E X z E 0 L D I 3 M 3 0 m c X V v d D s s J n F 1 b 3 Q 7 U 2 V j d G l v b j E v Z G F 0 Y S A o M y k v Q 2 h h b m d l Z C B U e X B l L n t D b 2 w t M F 9 E X z E 1 L D I 3 N H 0 m c X V v d D s s J n F 1 b 3 Q 7 U 2 V j d G l v b j E v Z G F 0 Y S A o M y k v Q 2 h h b m d l Z C B U e X B l L n t D b 2 w t M F 9 F X z E y L D I 3 N X 0 m c X V v d D s s J n F 1 b 3 Q 7 U 2 V j d G l v b j E v Z G F 0 Y S A o M y k v Q 2 h h b m d l Z C B U e X B l L n t D b 2 w t M F 9 F X z E z L D I 3 N n 0 m c X V v d D s s J n F 1 b 3 Q 7 U 2 V j d G l v b j E v Z G F 0 Y S A o M y k v Q 2 h h b m d l Z C B U e X B l L n t D b 2 w t M F 9 F X z E 0 L D I 3 N 3 0 m c X V v d D s s J n F 1 b 3 Q 7 U 2 V j d G l v b j E v Z G F 0 Y S A o M y k v Q 2 h h b m d l Z C B U e X B l L n t D b 2 w t M F 9 F X z E 1 L D I 3 O H 0 m c X V v d D s s J n F 1 b 3 Q 7 U 2 V j d G l v b j E v Z G F 0 Y S A o M y k v Q 2 h h b m d l Z C B U e X B l L n t i Y W 0 z X 0 F f M T I s M j c 5 f S Z x d W 9 0 O y w m c X V v d D t T Z W N 0 a W 9 u M S 9 k Y X R h I C g z K S 9 D a G F u Z 2 V k I F R 5 c G U u e 2 J h b T N f Q V 8 x M y w y O D B 9 J n F 1 b 3 Q 7 L C Z x d W 9 0 O 1 N l Y 3 R p b 2 4 x L 2 R h d G E g K D M p L 0 N o Y W 5 n Z W Q g V H l w Z S 5 7 Y m F t M 1 9 B X z E 0 L D I 4 M X 0 m c X V v d D s s J n F 1 b 3 Q 7 U 2 V j d G l v b j E v Z G F 0 Y S A o M y k v Q 2 h h b m d l Z C B U e X B l L n t i Y W 0 z X 0 F f M T U s M j g y f S Z x d W 9 0 O y w m c X V v d D t T Z W N 0 a W 9 u M S 9 k Y X R h I C g z K S 9 D a G F u Z 2 V k I F R 5 c G U u e 2 J h b T N f Q l 8 x M i w y O D N 9 J n F 1 b 3 Q 7 L C Z x d W 9 0 O 1 N l Y 3 R p b 2 4 x L 2 R h d G E g K D M p L 0 N o Y W 5 n Z W Q g V H l w Z S 5 7 Y m F t M 1 9 C X z E z L D I 4 N H 0 m c X V v d D s s J n F 1 b 3 Q 7 U 2 V j d G l v b j E v Z G F 0 Y S A o M y k v Q 2 h h b m d l Z C B U e X B l L n t i Y W 0 z X 0 J f M T Q s M j g 1 f S Z x d W 9 0 O y w m c X V v d D t T Z W N 0 a W 9 u M S 9 k Y X R h I C g z K S 9 D a G F u Z 2 V k I F R 5 c G U u e 2 J h b T N f Q l 8 x N S w y O D Z 9 J n F 1 b 3 Q 7 L C Z x d W 9 0 O 1 N l Y 3 R p b 2 4 x L 2 R h d G E g K D M p L 0 N o Y W 5 n Z W Q g V H l w Z S 5 7 Y m F t M 1 9 D X z E z L D I 4 N 3 0 m c X V v d D s s J n F 1 b 3 Q 7 U 2 V j d G l v b j E v Z G F 0 Y S A o M y k v Q 2 h h b m d l Z C B U e X B l L n t i Y W 0 z X 0 N f M T Q s M j g 4 f S Z x d W 9 0 O y w m c X V v d D t T Z W N 0 a W 9 u M S 9 k Y X R h I C g z K S 9 D a G F u Z 2 V k I F R 5 c G U u e 2 J h b T N f Q 1 8 x N S w y O D l 9 J n F 1 b 3 Q 7 L C Z x d W 9 0 O 1 N l Y 3 R p b 2 4 x L 2 R h d G E g K D M p L 0 N o Y W 5 n Z W Q g V H l w Z S 5 7 Y m F t M 1 9 E X z E x L D I 5 M H 0 m c X V v d D s s J n F 1 b 3 Q 7 U 2 V j d G l v b j E v Z G F 0 Y S A o M y k v Q 2 h h b m d l Z C B U e X B l L n t i Y W 0 z X 0 R f M T I s M j k x f S Z x d W 9 0 O y w m c X V v d D t T Z W N 0 a W 9 u M S 9 k Y X R h I C g z K S 9 D a G F u Z 2 V k I F R 5 c G U u e 2 J h b T N f R F 8 x M y w y O T J 9 J n F 1 b 3 Q 7 L C Z x d W 9 0 O 1 N l Y 3 R p b 2 4 x L 2 R h d G E g K D M p L 0 N o Y W 5 n Z W Q g V H l w Z S 5 7 Y m F t M 1 9 E X z E 0 L D I 5 M 3 0 m c X V v d D s s J n F 1 b 3 Q 7 U 2 V j d G l v b j E v Z G F 0 Y S A o M y k v Q 2 h h b m d l Z C B U e X B l L n t i Y W 0 z X 0 R f M T U s M j k 0 f S Z x d W 9 0 O y w m c X V v d D t T Z W N 0 a W 9 u M S 9 k Y X R h I C g z K S 9 D a G F u Z 2 V k I F R 5 c G U u e 2 J h b T N f R V 8 x M S w y O T V 9 J n F 1 b 3 Q 7 L C Z x d W 9 0 O 1 N l Y 3 R p b 2 4 x L 2 R h d G E g K D M p L 0 N o Y W 5 n Z W Q g V H l w Z S 5 7 Y m F t M 1 9 F X z E y L D I 5 N n 0 m c X V v d D s s J n F 1 b 3 Q 7 U 2 V j d G l v b j E v Z G F 0 Y S A o M y k v Q 2 h h b m d l Z C B U e X B l L n t i Y W 0 z X 0 V f M T M s M j k 3 f S Z x d W 9 0 O y w m c X V v d D t T Z W N 0 a W 9 u M S 9 k Y X R h I C g z K S 9 D a G F u Z 2 V k I F R 5 c G U u e 2 J h b T N f R V 8 x N C w y O T h 9 J n F 1 b 3 Q 7 L C Z x d W 9 0 O 1 N l Y 3 R p b 2 4 x L 2 R h d G E g K D M p L 0 N o Y W 5 n Z W Q g V H l w Z S 5 7 Y m F t M 1 9 F X z E 1 L D I 5 O X 0 m c X V v d D s s J n F 1 b 3 Q 7 U 2 V j d G l v b j E v Z G F 0 Y S A o M y k v Q 2 h h b m d l Z C B U e X B l L n t j a H N f Q V 8 x M i w z M D B 9 J n F 1 b 3 Q 7 L C Z x d W 9 0 O 1 N l Y 3 R p b 2 4 x L 2 R h d G E g K D M p L 0 N o Y W 5 n Z W Q g V H l w Z S 5 7 Y 2 h z X 0 F f M T M s M z A x f S Z x d W 9 0 O y w m c X V v d D t T Z W N 0 a W 9 u M S 9 k Y X R h I C g z K S 9 D a G F u Z 2 V k I F R 5 c G U u e 2 N o c 1 9 B X z E 0 L D M w M n 0 m c X V v d D s s J n F 1 b 3 Q 7 U 2 V j d G l v b j E v Z G F 0 Y S A o M y k v Q 2 h h b m d l Z C B U e X B l L n t j a H N f Q V 8 x N S w z M D N 9 J n F 1 b 3 Q 7 L C Z x d W 9 0 O 1 N l Y 3 R p b 2 4 x L 2 R h d G E g K D M p L 0 N o Y W 5 n Z W Q g V H l w Z S 5 7 Y 2 h z X 0 J f O S w z M D R 9 J n F 1 b 3 Q 7 L C Z x d W 9 0 O 1 N l Y 3 R p b 2 4 x L 2 R h d G E g K D M p L 0 N o Y W 5 n Z W Q g V H l w Z S 5 7 Y 2 h z X 0 J f M T A s M z A 1 f S Z x d W 9 0 O y w m c X V v d D t T Z W N 0 a W 9 u M S 9 k Y X R h I C g z K S 9 D a G F u Z 2 V k I F R 5 c G U u e 2 N o c 1 9 C X z E x L D M w N n 0 m c X V v d D s s J n F 1 b 3 Q 7 U 2 V j d G l v b j E v Z G F 0 Y S A o M y k v Q 2 h h b m d l Z C B U e X B l L n t j a H N f Q l 8 x M i w z M D d 9 J n F 1 b 3 Q 7 L C Z x d W 9 0 O 1 N l Y 3 R p b 2 4 x L 2 R h d G E g K D M p L 0 N o Y W 5 n Z W Q g V H l w Z S 5 7 Y 2 h z X 0 J f M T M s M z A 4 f S Z x d W 9 0 O y w m c X V v d D t T Z W N 0 a W 9 u M S 9 k Y X R h I C g z K S 9 D a G F u Z 2 V k I F R 5 c G U u e 2 N o c 1 9 C X z E 0 L D M w O X 0 m c X V v d D s s J n F 1 b 3 Q 7 U 2 V j d G l v b j E v Z G F 0 Y S A o M y k v Q 2 h h b m d l Z C B U e X B l L n t j a H N f Q l 8 x N S w z M T B 9 J n F 1 b 3 Q 7 L C Z x d W 9 0 O 1 N l Y 3 R p b 2 4 x L 2 R h d G E g K D M p L 0 N o Y W 5 n Z W Q g V H l w Z S 5 7 Y 2 h z X 0 N f M T M s M z E x f S Z x d W 9 0 O y w m c X V v d D t T Z W N 0 a W 9 u M S 9 k Y X R h I C g z K S 9 D a G F u Z 2 V k I F R 5 c G U u e 2 N o c 1 9 D X z E 0 L D M x M n 0 m c X V v d D s s J n F 1 b 3 Q 7 U 2 V j d G l v b j E v Z G F 0 Y S A o M y k v Q 2 h h b m d l Z C B U e X B l L n t j a H N f Q 1 8 x N S w z M T N 9 J n F 1 b 3 Q 7 L C Z x d W 9 0 O 1 N l Y 3 R p b 2 4 x L 2 R h d G E g K D M p L 0 N o Y W 5 n Z W Q g V H l w Z S 5 7 Y 2 h z X 0 R f M T E s M z E 0 f S Z x d W 9 0 O y w m c X V v d D t T Z W N 0 a W 9 u M S 9 k Y X R h I C g z K S 9 D a G F u Z 2 V k I F R 5 c G U u e 2 N o c 1 9 E X z E y L D M x N X 0 m c X V v d D s s J n F 1 b 3 Q 7 U 2 V j d G l v b j E v Z G F 0 Y S A o M y k v Q 2 h h b m d l Z C B U e X B l L n t j a H N f R F 8 x M y w z M T Z 9 J n F 1 b 3 Q 7 L C Z x d W 9 0 O 1 N l Y 3 R p b 2 4 x L 2 R h d G E g K D M p L 0 N o Y W 5 n Z W Q g V H l w Z S 5 7 Y 2 h z X 0 R f M T Q s M z E 3 f S Z x d W 9 0 O y w m c X V v d D t T Z W N 0 a W 9 u M S 9 k Y X R h I C g z K S 9 D a G F u Z 2 V k I F R 5 c G U u e 2 N o c 1 9 E X z E 1 L D M x O H 0 m c X V v d D s s J n F 1 b 3 Q 7 U 2 V j d G l v b j E v Z G F 0 Y S A o M y k v Q 2 h h b m d l Z C B U e X B l L n t j a H N f R V 8 x M S w z M T l 9 J n F 1 b 3 Q 7 L C Z x d W 9 0 O 1 N l Y 3 R p b 2 4 x L 2 R h d G E g K D M p L 0 N o Y W 5 n Z W Q g V H l w Z S 5 7 Y 2 h z X 0 V f M T I s M z I w f S Z x d W 9 0 O y w m c X V v d D t T Z W N 0 a W 9 u M S 9 k Y X R h I C g z K S 9 D a G F u Z 2 V k I F R 5 c G U u e 2 N o c 1 9 F X z E z L D M y M X 0 m c X V v d D s s J n F 1 b 3 Q 7 U 2 V j d G l v b j E v Z G F 0 Y S A o M y k v Q 2 h h b m d l Z C B U e X B l L n t j a H N f R V 8 x N C w z M j J 9 J n F 1 b 3 Q 7 L C Z x d W 9 0 O 1 N l Y 3 R p b 2 4 x L 2 R h d G E g K D M p L 0 N o Y W 5 n Z W Q g V H l w Z S 5 7 Y 2 h z X 0 V f M T U s M z I z f S Z x d W 9 0 O y w m c X V v d D t T Z W N 0 a W 9 u M S 9 k Y X R h I C g z K S 9 D a G F u Z 2 V k I F R 5 c G U u e 2 Y z a F 9 B X z E y L D M y N H 0 m c X V v d D s s J n F 1 b 3 Q 7 U 2 V j d G l v b j E v Z G F 0 Y S A o M y k v Q 2 h h b m d l Z C B U e X B l L n t m M 2 h f Q V 8 x M y w z M j V 9 J n F 1 b 3 Q 7 L C Z x d W 9 0 O 1 N l Y 3 R p b 2 4 x L 2 R h d G E g K D M p L 0 N o Y W 5 n Z W Q g V H l w Z S 5 7 Z j N o X 0 F f M T Q s M z I 2 f S Z x d W 9 0 O y w m c X V v d D t T Z W N 0 a W 9 u M S 9 k Y X R h I C g z K S 9 D a G F u Z 2 V k I F R 5 c G U u e 2 Y z a F 9 B X z E 1 L D M y N 3 0 m c X V v d D s s J n F 1 b 3 Q 7 U 2 V j d G l v b j E v Z G F 0 Y S A o M y k v Q 2 h h b m d l Z C B U e X B l L n t m M 2 h f Q l 8 5 L D M y O H 0 m c X V v d D s s J n F 1 b 3 Q 7 U 2 V j d G l v b j E v Z G F 0 Y S A o M y k v Q 2 h h b m d l Z C B U e X B l L n t m M 2 h f Q l 8 x M C w z M j l 9 J n F 1 b 3 Q 7 L C Z x d W 9 0 O 1 N l Y 3 R p b 2 4 x L 2 R h d G E g K D M p L 0 N o Y W 5 n Z W Q g V H l w Z S 5 7 Z j N o X 0 J f M T E s M z M w f S Z x d W 9 0 O y w m c X V v d D t T Z W N 0 a W 9 u M S 9 k Y X R h I C g z K S 9 D a G F u Z 2 V k I F R 5 c G U u e 2 Y z a F 9 C X z E y L D M z M X 0 m c X V v d D s s J n F 1 b 3 Q 7 U 2 V j d G l v b j E v Z G F 0 Y S A o M y k v Q 2 h h b m d l Z C B U e X B l L n t m M 2 h f Q l 8 x M y w z M z J 9 J n F 1 b 3 Q 7 L C Z x d W 9 0 O 1 N l Y 3 R p b 2 4 x L 2 R h d G E g K D M p L 0 N o Y W 5 n Z W Q g V H l w Z S 5 7 Z j N o X 0 J f M T Q s M z M z f S Z x d W 9 0 O y w m c X V v d D t T Z W N 0 a W 9 u M S 9 k Y X R h I C g z K S 9 D a G F u Z 2 V k I F R 5 c G U u e 2 Y z a F 9 C X z E 1 L D M z N H 0 m c X V v d D s s J n F 1 b 3 Q 7 U 2 V j d G l v b j E v Z G F 0 Y S A o M y k v Q 2 h h b m d l Z C B U e X B l L n t m M 2 h f Q 1 8 x M C w z M z V 9 J n F 1 b 3 Q 7 L C Z x d W 9 0 O 1 N l Y 3 R p b 2 4 x L 2 R h d G E g K D M p L 0 N o Y W 5 n Z W Q g V H l w Z S 5 7 Z j N o X 0 N f M T E s M z M 2 f S Z x d W 9 0 O y w m c X V v d D t T Z W N 0 a W 9 u M S 9 k Y X R h I C g z K S 9 D a G F u Z 2 V k I F R 5 c G U u e 2 Y z a F 9 D X z E y L D M z N 3 0 m c X V v d D s s J n F 1 b 3 Q 7 U 2 V j d G l v b j E v Z G F 0 Y S A o M y k v Q 2 h h b m d l Z C B U e X B l L n t m M 2 h f Q 1 8 x M y w z M z h 9 J n F 1 b 3 Q 7 L C Z x d W 9 0 O 1 N l Y 3 R p b 2 4 x L 2 R h d G E g K D M p L 0 N o Y W 5 n Z W Q g V H l w Z S 5 7 Z j N o X 0 N f M T Q s M z M 5 f S Z x d W 9 0 O y w m c X V v d D t T Z W N 0 a W 9 u M S 9 k Y X R h I C g z K S 9 D a G F u Z 2 V k I F R 5 c G U u e 2 Y z a F 9 D X z E 1 L D M 0 M H 0 m c X V v d D s s J n F 1 b 3 Q 7 U 2 V j d G l v b j E v Z G F 0 Y S A o M y k v Q 2 h h b m d l Z C B U e X B l L n t m M 2 h f R F 8 x M S w z N D F 9 J n F 1 b 3 Q 7 L C Z x d W 9 0 O 1 N l Y 3 R p b 2 4 x L 2 R h d G E g K D M p L 0 N o Y W 5 n Z W Q g V H l w Z S 5 7 Z j N o X 0 R f M T I s M z Q y f S Z x d W 9 0 O y w m c X V v d D t T Z W N 0 a W 9 u M S 9 k Y X R h I C g z K S 9 D a G F u Z 2 V k I F R 5 c G U u e 2 Y z a F 9 E X z E z L D M 0 M 3 0 m c X V v d D s s J n F 1 b 3 Q 7 U 2 V j d G l v b j E v Z G F 0 Y S A o M y k v Q 2 h h b m d l Z C B U e X B l L n t m M 2 h f R F 8 x N C w z N D R 9 J n F 1 b 3 Q 7 L C Z x d W 9 0 O 1 N l Y 3 R p b 2 4 x L 2 R h d G E g K D M p L 0 N o Y W 5 n Z W Q g V H l w Z S 5 7 Z j N o X 0 R f M T U s M z Q 1 f S Z x d W 9 0 O y w m c X V v d D t T Z W N 0 a W 9 u M S 9 k Y X R h I C g z K S 9 D a G F u Z 2 V k I F R 5 c G U u e 2 Y z a F 9 F X z E x L D M 0 N n 0 m c X V v d D s s J n F 1 b 3 Q 7 U 2 V j d G l v b j E v Z G F 0 Y S A o M y k v Q 2 h h b m d l Z C B U e X B l L n t m M 2 h f R V 8 x M i w z N D d 9 J n F 1 b 3 Q 7 L C Z x d W 9 0 O 1 N l Y 3 R p b 2 4 x L 2 R h d G E g K D M p L 0 N o Y W 5 n Z W Q g V H l w Z S 5 7 Z j N o X 0 V f M T M s M z Q 4 f S Z x d W 9 0 O y w m c X V v d D t T Z W N 0 a W 9 u M S 9 k Y X R h I C g z K S 9 D a G F u Z 2 V k I F R 5 c G U u e 2 Y z a F 9 F X z E 0 L D M 0 O X 0 m c X V v d D s s J n F 1 b 3 Q 7 U 2 V j d G l v b j E v Z G F 0 Y S A o M y k v Q 2 h h b m d l Z C B U e X B l L n t m M 2 h f R V 8 x N S w z N T B 9 J n F 1 b 3 Q 7 L C Z x d W 9 0 O 1 N l Y 3 R p b 2 4 x L 2 R h d G E g K D M p L 0 N o Y W 5 n Z W Q g V H l w Z S 5 7 c G d t M V 9 B X z E y L D M 1 M X 0 m c X V v d D s s J n F 1 b 3 Q 7 U 2 V j d G l v b j E v Z G F 0 Y S A o M y k v Q 2 h h b m d l Z C B U e X B l L n t w Z 2 0 x X 0 F f M T M s M z U y f S Z x d W 9 0 O y w m c X V v d D t T Z W N 0 a W 9 u M S 9 k Y X R h I C g z K S 9 D a G F u Z 2 V k I F R 5 c G U u e 3 B n b T F f Q V 8 x N C w z N T N 9 J n F 1 b 3 Q 7 L C Z x d W 9 0 O 1 N l Y 3 R p b 2 4 x L 2 R h d G E g K D M p L 0 N o Y W 5 n Z W Q g V H l w Z S 5 7 c G d t M V 9 B X z E 1 L D M 1 N H 0 m c X V v d D s s J n F 1 b 3 Q 7 U 2 V j d G l v b j E v Z G F 0 Y S A o M y k v Q 2 h h b m d l Z C B U e X B l L n t w Z 2 0 x X 0 J f O S w z N T V 9 J n F 1 b 3 Q 7 L C Z x d W 9 0 O 1 N l Y 3 R p b 2 4 x L 2 R h d G E g K D M p L 0 N o Y W 5 n Z W Q g V H l w Z S 5 7 c G d t M V 9 C X z E w L D M 1 N n 0 m c X V v d D s s J n F 1 b 3 Q 7 U 2 V j d G l v b j E v Z G F 0 Y S A o M y k v Q 2 h h b m d l Z C B U e X B l L n t w Z 2 0 x X 0 J f M T E s M z U 3 f S Z x d W 9 0 O y w m c X V v d D t T Z W N 0 a W 9 u M S 9 k Y X R h I C g z K S 9 D a G F u Z 2 V k I F R 5 c G U u e 3 B n b T F f Q l 8 x M i w z N T h 9 J n F 1 b 3 Q 7 L C Z x d W 9 0 O 1 N l Y 3 R p b 2 4 x L 2 R h d G E g K D M p L 0 N o Y W 5 n Z W Q g V H l w Z S 5 7 c G d t M V 9 C X z E z L D M 1 O X 0 m c X V v d D s s J n F 1 b 3 Q 7 U 2 V j d G l v b j E v Z G F 0 Y S A o M y k v Q 2 h h b m d l Z C B U e X B l L n t w Z 2 0 x X 0 J f M T Q s M z Y w f S Z x d W 9 0 O y w m c X V v d D t T Z W N 0 a W 9 u M S 9 k Y X R h I C g z K S 9 D a G F u Z 2 V k I F R 5 c G U u e 3 B n b T F f Q l 8 x N S w z N j F 9 J n F 1 b 3 Q 7 L C Z x d W 9 0 O 1 N l Y 3 R p b 2 4 x L 2 R h d G E g K D M p L 0 N o Y W 5 n Z W Q g V H l w Z S 5 7 c G d t M V 9 D X z E y L D M 2 M n 0 m c X V v d D s s J n F 1 b 3 Q 7 U 2 V j d G l v b j E v Z G F 0 Y S A o M y k v Q 2 h h b m d l Z C B U e X B l L n t w Z 2 0 x X 0 N f M T M s M z Y z f S Z x d W 9 0 O y w m c X V v d D t T Z W N 0 a W 9 u M S 9 k Y X R h I C g z K S 9 D a G F u Z 2 V k I F R 5 c G U u e 3 B n b T F f Q 1 8 x N C w z N j R 9 J n F 1 b 3 Q 7 L C Z x d W 9 0 O 1 N l Y 3 R p b 2 4 x L 2 R h d G E g K D M p L 0 N o Y W 5 n Z W Q g V H l w Z S 5 7 c G d t M V 9 D X z E 1 L D M 2 N X 0 m c X V v d D s s J n F 1 b 3 Q 7 U 2 V j d G l v b j E v Z G F 0 Y S A o M y k v Q 2 h h b m d l Z C B U e X B l L n t w Z 2 0 x X 0 R f M T E s M z Y 2 f S Z x d W 9 0 O y w m c X V v d D t T Z W N 0 a W 9 u M S 9 k Y X R h I C g z K S 9 D a G F u Z 2 V k I F R 5 c G U u e 3 B n b T F f R F 8 x M i w z N j d 9 J n F 1 b 3 Q 7 L C Z x d W 9 0 O 1 N l Y 3 R p b 2 4 x L 2 R h d G E g K D M p L 0 N o Y W 5 n Z W Q g V H l w Z S 5 7 c G d t M V 9 E X z E z L D M 2 O H 0 m c X V v d D s s J n F 1 b 3 Q 7 U 2 V j d G l v b j E v Z G F 0 Y S A o M y k v Q 2 h h b m d l Z C B U e X B l L n t w Z 2 0 x X 0 R f M T Q s M z Y 5 f S Z x d W 9 0 O y w m c X V v d D t T Z W N 0 a W 9 u M S 9 k Y X R h I C g z K S 9 D a G F u Z 2 V k I F R 5 c G U u e 3 B n b T F f R F 8 x N S w z N z B 9 J n F 1 b 3 Q 7 L C Z x d W 9 0 O 1 N l Y 3 R p b 2 4 x L 2 R h d G E g K D M p L 0 N o Y W 5 n Z W Q g V H l w Z S 5 7 c G d t M V 9 F X z E x L D M 3 M X 0 m c X V v d D s s J n F 1 b 3 Q 7 U 2 V j d G l v b j E v Z G F 0 Y S A o M y k v Q 2 h h b m d l Z C B U e X B l L n t w Z 2 0 x X 0 V f M T I s M z c y f S Z x d W 9 0 O y w m c X V v d D t T Z W N 0 a W 9 u M S 9 k Y X R h I C g z K S 9 D a G F u Z 2 V k I F R 5 c G U u e 3 B n b T F f R V 8 x M y w z N z N 9 J n F 1 b 3 Q 7 L C Z x d W 9 0 O 1 N l Y 3 R p b 2 4 x L 2 R h d G E g K D M p L 0 N o Y W 5 n Z W Q g V H l w Z S 5 7 c G d t M V 9 F X z E 0 L D M 3 N H 0 m c X V v d D s s J n F 1 b 3 Q 7 U 2 V j d G l v b j E v Z G F 0 Y S A o M y k v Q 2 h h b m d l Z C B U e X B l L n t w Z 2 0 x X 0 V f M T U s M z c 1 f S Z x d W 9 0 O y w m c X V v d D t T Z W N 0 a W 9 u M S 9 k Y X R h I C g z K S 9 D a G F u Z 2 V k I F R 5 c G U u e y w z N z Z 9 J n F 1 b 3 Q 7 X S w m c X V v d D t D b 2 x 1 b W 5 D b 3 V u d C Z x d W 9 0 O z o z N z c s J n F 1 b 3 Q 7 S 2 V 5 Q 2 9 s d W 1 u T m F t Z X M m c X V v d D s 6 W 1 0 s J n F 1 b 3 Q 7 Q 2 9 s d W 1 u S W R l b n R p d G l l c y Z x d W 9 0 O z p b J n F 1 b 3 Q 7 U 2 V j d G l v b j E v Z G F 0 Y S A o M y k v Q 2 h h b m d l Z C B U e X B l L n t n d F 9 s Z X R 0 Z X J f b n I s M H 0 m c X V v d D s s J n F 1 b 3 Q 7 U 2 V j d G l v b j E v Z G F 0 Y S A o M y k v Q 2 h h b m d l Z C B U e X B l L n t i Y W 0 z X 0 F f M S w x f S Z x d W 9 0 O y w m c X V v d D t T Z W N 0 a W 9 u M S 9 k Y X R h I C g z K S 9 D a G F u Z 2 V k I F R 5 c G U u e 2 J h b T N f Q V 8 y L D J 9 J n F 1 b 3 Q 7 L C Z x d W 9 0 O 1 N l Y 3 R p b 2 4 x L 2 R h d G E g K D M p L 0 N o Y W 5 n Z W Q g V H l w Z S 5 7 Y m F t M 1 9 B X z M s M 3 0 m c X V v d D s s J n F 1 b 3 Q 7 U 2 V j d G l v b j E v Z G F 0 Y S A o M y k v Q 2 h h b m d l Z C B U e X B l L n t i Y W 0 z X 0 F f N C w 0 f S Z x d W 9 0 O y w m c X V v d D t T Z W N 0 a W 9 u M S 9 k Y X R h I C g z K S 9 D a G F u Z 2 V k I F R 5 c G U u e 2 J h b T N f Q V 8 1 L D V 9 J n F 1 b 3 Q 7 L C Z x d W 9 0 O 1 N l Y 3 R p b 2 4 x L 2 R h d G E g K D M p L 0 N o Y W 5 n Z W Q g V H l w Z S 5 7 Y m F t M 1 9 B X z Y s N n 0 m c X V v d D s s J n F 1 b 3 Q 7 U 2 V j d G l v b j E v Z G F 0 Y S A o M y k v Q 2 h h b m d l Z C B U e X B l L n t i Y W 0 z X 0 F f N y w 3 f S Z x d W 9 0 O y w m c X V v d D t T Z W N 0 a W 9 u M S 9 k Y X R h I C g z K S 9 D a G F u Z 2 V k I F R 5 c G U u e 2 J h b T N f Q V 8 4 L D h 9 J n F 1 b 3 Q 7 L C Z x d W 9 0 O 1 N l Y 3 R p b 2 4 x L 2 R h d G E g K D M p L 0 N o Y W 5 n Z W Q g V H l w Z S 5 7 Y m F t M 1 9 B X z k s O X 0 m c X V v d D s s J n F 1 b 3 Q 7 U 2 V j d G l v b j E v Z G F 0 Y S A o M y k v Q 2 h h b m d l Z C B U e X B l L n t i Y W 0 z X 0 F f M T A s M T B 9 J n F 1 b 3 Q 7 L C Z x d W 9 0 O 1 N l Y 3 R p b 2 4 x L 2 R h d G E g K D M p L 0 N o Y W 5 n Z W Q g V H l w Z S 5 7 Y m F t M 1 9 B X z E x L D E x f S Z x d W 9 0 O y w m c X V v d D t T Z W N 0 a W 9 u M S 9 k Y X R h I C g z K S 9 D a G F u Z 2 V k I F R 5 c G U u e 2 J h b T N f Q l 8 x L D E y f S Z x d W 9 0 O y w m c X V v d D t T Z W N 0 a W 9 u M S 9 k Y X R h I C g z K S 9 D a G F u Z 2 V k I F R 5 c G U u e 2 J h b T N f Q l 8 y L D E z f S Z x d W 9 0 O y w m c X V v d D t T Z W N 0 a W 9 u M S 9 k Y X R h I C g z K S 9 D a G F u Z 2 V k I F R 5 c G U u e 2 J h b T N f Q l 8 z L D E 0 f S Z x d W 9 0 O y w m c X V v d D t T Z W N 0 a W 9 u M S 9 k Y X R h I C g z K S 9 D a G F u Z 2 V k I F R 5 c G U u e 2 J h b T N f Q l 8 0 L D E 1 f S Z x d W 9 0 O y w m c X V v d D t T Z W N 0 a W 9 u M S 9 k Y X R h I C g z K S 9 D a G F u Z 2 V k I F R 5 c G U u e 2 J h b T N f Q l 8 1 L D E 2 f S Z x d W 9 0 O y w m c X V v d D t T Z W N 0 a W 9 u M S 9 k Y X R h I C g z K S 9 D a G F u Z 2 V k I F R 5 c G U u e 2 J h b T N f Q l 8 2 L D E 3 f S Z x d W 9 0 O y w m c X V v d D t T Z W N 0 a W 9 u M S 9 k Y X R h I C g z K S 9 D a G F u Z 2 V k I F R 5 c G U u e 2 J h b T N f Q l 8 3 L D E 4 f S Z x d W 9 0 O y w m c X V v d D t T Z W N 0 a W 9 u M S 9 k Y X R h I C g z K S 9 D a G F u Z 2 V k I F R 5 c G U u e 2 J h b T N f Q l 8 4 L D E 5 f S Z x d W 9 0 O y w m c X V v d D t T Z W N 0 a W 9 u M S 9 k Y X R h I C g z K S 9 D a G F u Z 2 V k I F R 5 c G U u e 2 J h b T N f Q l 8 5 L D I w f S Z x d W 9 0 O y w m c X V v d D t T Z W N 0 a W 9 u M S 9 k Y X R h I C g z K S 9 D a G F u Z 2 V k I F R 5 c G U u e 2 J h b T N f Q l 8 x M C w y M X 0 m c X V v d D s s J n F 1 b 3 Q 7 U 2 V j d G l v b j E v Z G F 0 Y S A o M y k v Q 2 h h b m d l Z C B U e X B l L n t i Y W 0 z X 0 J f M T E s M j J 9 J n F 1 b 3 Q 7 L C Z x d W 9 0 O 1 N l Y 3 R p b 2 4 x L 2 R h d G E g K D M p L 0 N o Y W 5 n Z W Q g V H l w Z S 5 7 Y m F t M 1 9 D X z E s M j N 9 J n F 1 b 3 Q 7 L C Z x d W 9 0 O 1 N l Y 3 R p b 2 4 x L 2 R h d G E g K D M p L 0 N o Y W 5 n Z W Q g V H l w Z S 5 7 Y m F t M 1 9 D X z I s M j R 9 J n F 1 b 3 Q 7 L C Z x d W 9 0 O 1 N l Y 3 R p b 2 4 x L 2 R h d G E g K D M p L 0 N o Y W 5 n Z W Q g V H l w Z S 5 7 Y m F t M 1 9 D X z M s M j V 9 J n F 1 b 3 Q 7 L C Z x d W 9 0 O 1 N l Y 3 R p b 2 4 x L 2 R h d G E g K D M p L 0 N o Y W 5 n Z W Q g V H l w Z S 5 7 Y m F t M 1 9 D X z Q s M j Z 9 J n F 1 b 3 Q 7 L C Z x d W 9 0 O 1 N l Y 3 R p b 2 4 x L 2 R h d G E g K D M p L 0 N o Y W 5 n Z W Q g V H l w Z S 5 7 Y m F t M 1 9 D X z U s M j d 9 J n F 1 b 3 Q 7 L C Z x d W 9 0 O 1 N l Y 3 R p b 2 4 x L 2 R h d G E g K D M p L 0 N o Y W 5 n Z W Q g V H l w Z S 5 7 Y m F t M 1 9 D X z Y s M j h 9 J n F 1 b 3 Q 7 L C Z x d W 9 0 O 1 N l Y 3 R p b 2 4 x L 2 R h d G E g K D M p L 0 N o Y W 5 n Z W Q g V H l w Z S 5 7 Y m F t M 1 9 D X z c s M j l 9 J n F 1 b 3 Q 7 L C Z x d W 9 0 O 1 N l Y 3 R p b 2 4 x L 2 R h d G E g K D M p L 0 N o Y W 5 n Z W Q g V H l w Z S 5 7 Y m F t M 1 9 D X z g s M z B 9 J n F 1 b 3 Q 7 L C Z x d W 9 0 O 1 N l Y 3 R p b 2 4 x L 2 R h d G E g K D M p L 0 N o Y W 5 n Z W Q g V H l w Z S 5 7 Y m F t M 1 9 D X z k s M z F 9 J n F 1 b 3 Q 7 L C Z x d W 9 0 O 1 N l Y 3 R p b 2 4 x L 2 R h d G E g K D M p L 0 N o Y W 5 n Z W Q g V H l w Z S 5 7 Y m F t M 1 9 D X z E w L D M y f S Z x d W 9 0 O y w m c X V v d D t T Z W N 0 a W 9 u M S 9 k Y X R h I C g z K S 9 D a G F u Z 2 V k I F R 5 c G U u e 2 J h b T N f Q 1 8 x M S w z M 3 0 m c X V v d D s s J n F 1 b 3 Q 7 U 2 V j d G l v b j E v Z G F 0 Y S A o M y k v Q 2 h h b m d l Z C B U e X B l L n t i Y W 0 z X 0 N f M T I s M z R 9 J n F 1 b 3 Q 7 L C Z x d W 9 0 O 1 N l Y 3 R p b 2 4 x L 2 R h d G E g K D M p L 0 N o Y W 5 n Z W Q g V H l w Z S 5 7 Y m F t M 1 9 E X z E s M z V 9 J n F 1 b 3 Q 7 L C Z x d W 9 0 O 1 N l Y 3 R p b 2 4 x L 2 R h d G E g K D M p L 0 N o Y W 5 n Z W Q g V H l w Z S 5 7 Y m F t M 1 9 E X z I s M z Z 9 J n F 1 b 3 Q 7 L C Z x d W 9 0 O 1 N l Y 3 R p b 2 4 x L 2 R h d G E g K D M p L 0 N o Y W 5 n Z W Q g V H l w Z S 5 7 Y m F t M 1 9 E X z M s M z d 9 J n F 1 b 3 Q 7 L C Z x d W 9 0 O 1 N l Y 3 R p b 2 4 x L 2 R h d G E g K D M p L 0 N o Y W 5 n Z W Q g V H l w Z S 5 7 Y m F t M 1 9 E X z Q s M z h 9 J n F 1 b 3 Q 7 L C Z x d W 9 0 O 1 N l Y 3 R p b 2 4 x L 2 R h d G E g K D M p L 0 N o Y W 5 n Z W Q g V H l w Z S 5 7 Y m F t M 1 9 E X z U s M z l 9 J n F 1 b 3 Q 7 L C Z x d W 9 0 O 1 N l Y 3 R p b 2 4 x L 2 R h d G E g K D M p L 0 N o Y W 5 n Z W Q g V H l w Z S 5 7 Y m F t M 1 9 E X z Y s N D B 9 J n F 1 b 3 Q 7 L C Z x d W 9 0 O 1 N l Y 3 R p b 2 4 x L 2 R h d G E g K D M p L 0 N o Y W 5 n Z W Q g V H l w Z S 5 7 Y m F t M 1 9 E X z c s N D F 9 J n F 1 b 3 Q 7 L C Z x d W 9 0 O 1 N l Y 3 R p b 2 4 x L 2 R h d G E g K D M p L 0 N o Y W 5 n Z W Q g V H l w Z S 5 7 Y m F t M 1 9 E X z g s N D J 9 J n F 1 b 3 Q 7 L C Z x d W 9 0 O 1 N l Y 3 R p b 2 4 x L 2 R h d G E g K D M p L 0 N o Y W 5 n Z W Q g V H l w Z S 5 7 Y m F t M 1 9 E X z k s N D N 9 J n F 1 b 3 Q 7 L C Z x d W 9 0 O 1 N l Y 3 R p b 2 4 x L 2 R h d G E g K D M p L 0 N o Y W 5 n Z W Q g V H l w Z S 5 7 Y m F t M 1 9 E X z E w L D Q 0 f S Z x d W 9 0 O y w m c X V v d D t T Z W N 0 a W 9 u M S 9 k Y X R h I C g z K S 9 D a G F u Z 2 V k I F R 5 c G U u e 2 J h b T N f R V 8 x L D Q 1 f S Z x d W 9 0 O y w m c X V v d D t T Z W N 0 a W 9 u M S 9 k Y X R h I C g z K S 9 D a G F u Z 2 V k I F R 5 c G U u e 2 J h b T N f R V 8 y L D Q 2 f S Z x d W 9 0 O y w m c X V v d D t T Z W N 0 a W 9 u M S 9 k Y X R h I C g z K S 9 D a G F u Z 2 V k I F R 5 c G U u e 2 J h b T N f R V 8 z L D Q 3 f S Z x d W 9 0 O y w m c X V v d D t T Z W N 0 a W 9 u M S 9 k Y X R h I C g z K S 9 D a G F u Z 2 V k I F R 5 c G U u e 2 J h b T N f R V 8 0 L D Q 4 f S Z x d W 9 0 O y w m c X V v d D t T Z W N 0 a W 9 u M S 9 k Y X R h I C g z K S 9 D a G F u Z 2 V k I F R 5 c G U u e 2 J h b T N f R V 8 1 L D Q 5 f S Z x d W 9 0 O y w m c X V v d D t T Z W N 0 a W 9 u M S 9 k Y X R h I C g z K S 9 D a G F u Z 2 V k I F R 5 c G U u e 2 J h b T N f R V 8 2 L D U w f S Z x d W 9 0 O y w m c X V v d D t T Z W N 0 a W 9 u M S 9 k Y X R h I C g z K S 9 D a G F u Z 2 V k I F R 5 c G U u e 2 J h b T N f R V 8 3 L D U x f S Z x d W 9 0 O y w m c X V v d D t T Z W N 0 a W 9 u M S 9 k Y X R h I C g z K S 9 D a G F u Z 2 V k I F R 5 c G U u e 2 J h b T N f R V 8 4 L D U y f S Z x d W 9 0 O y w m c X V v d D t T Z W N 0 a W 9 u M S 9 k Y X R h I C g z K S 9 D a G F u Z 2 V k I F R 5 c G U u e 2 J h b T N f R V 8 5 L D U z f S Z x d W 9 0 O y w m c X V v d D t T Z W N 0 a W 9 u M S 9 k Y X R h I C g z K S 9 D a G F u Z 2 V k I F R 5 c G U u e 2 J h b T N f R V 8 x M C w 1 N H 0 m c X V v d D s s J n F 1 b 3 Q 7 U 2 V j d G l v b j E v Z G F 0 Y S A o M y k v Q 2 h h b m d l Z C B U e X B l L n t j a H N f Q V 8 x L D U 1 f S Z x d W 9 0 O y w m c X V v d D t T Z W N 0 a W 9 u M S 9 k Y X R h I C g z K S 9 D a G F u Z 2 V k I F R 5 c G U u e 2 N o c 1 9 B X z I s N T Z 9 J n F 1 b 3 Q 7 L C Z x d W 9 0 O 1 N l Y 3 R p b 2 4 x L 2 R h d G E g K D M p L 0 N o Y W 5 n Z W Q g V H l w Z S 5 7 Y 2 h z X 0 F f M y w 1 N 3 0 m c X V v d D s s J n F 1 b 3 Q 7 U 2 V j d G l v b j E v Z G F 0 Y S A o M y k v Q 2 h h b m d l Z C B U e X B l L n t j a H N f Q V 8 0 L D U 4 f S Z x d W 9 0 O y w m c X V v d D t T Z W N 0 a W 9 u M S 9 k Y X R h I C g z K S 9 D a G F u Z 2 V k I F R 5 c G U u e 2 N o c 1 9 B X z U s N T l 9 J n F 1 b 3 Q 7 L C Z x d W 9 0 O 1 N l Y 3 R p b 2 4 x L 2 R h d G E g K D M p L 0 N o Y W 5 n Z W Q g V H l w Z S 5 7 Y 2 h z X 0 F f N i w 2 M H 0 m c X V v d D s s J n F 1 b 3 Q 7 U 2 V j d G l v b j E v Z G F 0 Y S A o M y k v Q 2 h h b m d l Z C B U e X B l L n t j a H N f Q V 8 3 L D Y x f S Z x d W 9 0 O y w m c X V v d D t T Z W N 0 a W 9 u M S 9 k Y X R h I C g z K S 9 D a G F u Z 2 V k I F R 5 c G U u e 2 N o c 1 9 B X z g s N j J 9 J n F 1 b 3 Q 7 L C Z x d W 9 0 O 1 N l Y 3 R p b 2 4 x L 2 R h d G E g K D M p L 0 N o Y W 5 n Z W Q g V H l w Z S 5 7 Y 2 h z X 0 F f O S w 2 M 3 0 m c X V v d D s s J n F 1 b 3 Q 7 U 2 V j d G l v b j E v Z G F 0 Y S A o M y k v Q 2 h h b m d l Z C B U e X B l L n t j a H N f Q V 8 x M C w 2 N H 0 m c X V v d D s s J n F 1 b 3 Q 7 U 2 V j d G l v b j E v Z G F 0 Y S A o M y k v Q 2 h h b m d l Z C B U e X B l L n t j a H N f Q V 8 x M S w 2 N X 0 m c X V v d D s s J n F 1 b 3 Q 7 U 2 V j d G l v b j E v Z G F 0 Y S A o M y k v Q 2 h h b m d l Z C B U e X B l L n t j a H N f Q l 8 x L D Y 2 f S Z x d W 9 0 O y w m c X V v d D t T Z W N 0 a W 9 u M S 9 k Y X R h I C g z K S 9 D a G F u Z 2 V k I F R 5 c G U u e 2 N o c 1 9 C X z I s N j d 9 J n F 1 b 3 Q 7 L C Z x d W 9 0 O 1 N l Y 3 R p b 2 4 x L 2 R h d G E g K D M p L 0 N o Y W 5 n Z W Q g V H l w Z S 5 7 Y 2 h z X 0 J f M y w 2 O H 0 m c X V v d D s s J n F 1 b 3 Q 7 U 2 V j d G l v b j E v Z G F 0 Y S A o M y k v Q 2 h h b m d l Z C B U e X B l L n t j a H N f Q l 8 0 L D Y 5 f S Z x d W 9 0 O y w m c X V v d D t T Z W N 0 a W 9 u M S 9 k Y X R h I C g z K S 9 D a G F u Z 2 V k I F R 5 c G U u e 2 N o c 1 9 C X z U s N z B 9 J n F 1 b 3 Q 7 L C Z x d W 9 0 O 1 N l Y 3 R p b 2 4 x L 2 R h d G E g K D M p L 0 N o Y W 5 n Z W Q g V H l w Z S 5 7 Y 2 h z X 0 J f N i w 3 M X 0 m c X V v d D s s J n F 1 b 3 Q 7 U 2 V j d G l v b j E v Z G F 0 Y S A o M y k v Q 2 h h b m d l Z C B U e X B l L n t j a H N f Q l 8 3 L D c y f S Z x d W 9 0 O y w m c X V v d D t T Z W N 0 a W 9 u M S 9 k Y X R h I C g z K S 9 D a G F u Z 2 V k I F R 5 c G U u e 2 N o c 1 9 C X z g s N z N 9 J n F 1 b 3 Q 7 L C Z x d W 9 0 O 1 N l Y 3 R p b 2 4 x L 2 R h d G E g K D M p L 0 N o Y W 5 n Z W Q g V H l w Z S 5 7 Y 2 h z X 0 N f M S w 3 N H 0 m c X V v d D s s J n F 1 b 3 Q 7 U 2 V j d G l v b j E v Z G F 0 Y S A o M y k v Q 2 h h b m d l Z C B U e X B l L n t j a H N f Q 1 8 y L D c 1 f S Z x d W 9 0 O y w m c X V v d D t T Z W N 0 a W 9 u M S 9 k Y X R h I C g z K S 9 D a G F u Z 2 V k I F R 5 c G U u e 2 N o c 1 9 D X z M s N z Z 9 J n F 1 b 3 Q 7 L C Z x d W 9 0 O 1 N l Y 3 R p b 2 4 x L 2 R h d G E g K D M p L 0 N o Y W 5 n Z W Q g V H l w Z S 5 7 Y 2 h z X 0 N f N C w 3 N 3 0 m c X V v d D s s J n F 1 b 3 Q 7 U 2 V j d G l v b j E v Z G F 0 Y S A o M y k v Q 2 h h b m d l Z C B U e X B l L n t j a H N f Q 1 8 1 L D c 4 f S Z x d W 9 0 O y w m c X V v d D t T Z W N 0 a W 9 u M S 9 k Y X R h I C g z K S 9 D a G F u Z 2 V k I F R 5 c G U u e 2 N o c 1 9 D X z Y s N z l 9 J n F 1 b 3 Q 7 L C Z x d W 9 0 O 1 N l Y 3 R p b 2 4 x L 2 R h d G E g K D M p L 0 N o Y W 5 n Z W Q g V H l w Z S 5 7 Y 2 h z X 0 N f N y w 4 M H 0 m c X V v d D s s J n F 1 b 3 Q 7 U 2 V j d G l v b j E v Z G F 0 Y S A o M y k v Q 2 h h b m d l Z C B U e X B l L n t j a H N f Q 1 8 4 L D g x f S Z x d W 9 0 O y w m c X V v d D t T Z W N 0 a W 9 u M S 9 k Y X R h I C g z K S 9 D a G F u Z 2 V k I F R 5 c G U u e 2 N o c 1 9 D X z k s O D J 9 J n F 1 b 3 Q 7 L C Z x d W 9 0 O 1 N l Y 3 R p b 2 4 x L 2 R h d G E g K D M p L 0 N o Y W 5 n Z W Q g V H l w Z S 5 7 Y 2 h z X 0 N f M T A s O D N 9 J n F 1 b 3 Q 7 L C Z x d W 9 0 O 1 N l Y 3 R p b 2 4 x L 2 R h d G E g K D M p L 0 N o Y W 5 n Z W Q g V H l w Z S 5 7 Y 2 h z X 0 N f M T E s O D R 9 J n F 1 b 3 Q 7 L C Z x d W 9 0 O 1 N l Y 3 R p b 2 4 x L 2 R h d G E g K D M p L 0 N o Y W 5 n Z W Q g V H l w Z S 5 7 Y 2 h z X 0 N f M T I s O D V 9 J n F 1 b 3 Q 7 L C Z x d W 9 0 O 1 N l Y 3 R p b 2 4 x L 2 R h d G E g K D M p L 0 N o Y W 5 n Z W Q g V H l w Z S 5 7 Y 2 h z X 0 R f M S w 4 N n 0 m c X V v d D s s J n F 1 b 3 Q 7 U 2 V j d G l v b j E v Z G F 0 Y S A o M y k v Q 2 h h b m d l Z C B U e X B l L n t j a H N f R F 8 y L D g 3 f S Z x d W 9 0 O y w m c X V v d D t T Z W N 0 a W 9 u M S 9 k Y X R h I C g z K S 9 D a G F u Z 2 V k I F R 5 c G U u e 2 N o c 1 9 E X z M s O D h 9 J n F 1 b 3 Q 7 L C Z x d W 9 0 O 1 N l Y 3 R p b 2 4 x L 2 R h d G E g K D M p L 0 N o Y W 5 n Z W Q g V H l w Z S 5 7 Y 2 h z X 0 R f N C w 4 O X 0 m c X V v d D s s J n F 1 b 3 Q 7 U 2 V j d G l v b j E v Z G F 0 Y S A o M y k v Q 2 h h b m d l Z C B U e X B l L n t j a H N f R F 8 1 L D k w f S Z x d W 9 0 O y w m c X V v d D t T Z W N 0 a W 9 u M S 9 k Y X R h I C g z K S 9 D a G F u Z 2 V k I F R 5 c G U u e 2 N o c 1 9 E X z Y s O T F 9 J n F 1 b 3 Q 7 L C Z x d W 9 0 O 1 N l Y 3 R p b 2 4 x L 2 R h d G E g K D M p L 0 N o Y W 5 n Z W Q g V H l w Z S 5 7 Y 2 h z X 0 R f N y w 5 M n 0 m c X V v d D s s J n F 1 b 3 Q 7 U 2 V j d G l v b j E v Z G F 0 Y S A o M y k v Q 2 h h b m d l Z C B U e X B l L n t j a H N f R F 8 4 L D k z f S Z x d W 9 0 O y w m c X V v d D t T Z W N 0 a W 9 u M S 9 k Y X R h I C g z K S 9 D a G F u Z 2 V k I F R 5 c G U u e 2 N o c 1 9 E X z k s O T R 9 J n F 1 b 3 Q 7 L C Z x d W 9 0 O 1 N l Y 3 R p b 2 4 x L 2 R h d G E g K D M p L 0 N o Y W 5 n Z W Q g V H l w Z S 5 7 Y 2 h z X 0 R f M T A s O T V 9 J n F 1 b 3 Q 7 L C Z x d W 9 0 O 1 N l Y 3 R p b 2 4 x L 2 R h d G E g K D M p L 0 N o Y W 5 n Z W Q g V H l w Z S 5 7 Y 2 h z X 0 V f M S w 5 N n 0 m c X V v d D s s J n F 1 b 3 Q 7 U 2 V j d G l v b j E v Z G F 0 Y S A o M y k v Q 2 h h b m d l Z C B U e X B l L n t j a H N f R V 8 y L D k 3 f S Z x d W 9 0 O y w m c X V v d D t T Z W N 0 a W 9 u M S 9 k Y X R h I C g z K S 9 D a G F u Z 2 V k I F R 5 c G U u e 2 N o c 1 9 F X z M s O T h 9 J n F 1 b 3 Q 7 L C Z x d W 9 0 O 1 N l Y 3 R p b 2 4 x L 2 R h d G E g K D M p L 0 N o Y W 5 n Z W Q g V H l w Z S 5 7 Y 2 h z X 0 V f N C w 5 O X 0 m c X V v d D s s J n F 1 b 3 Q 7 U 2 V j d G l v b j E v Z G F 0 Y S A o M y k v Q 2 h h b m d l Z C B U e X B l L n t j a H N f R V 8 1 L D E w M H 0 m c X V v d D s s J n F 1 b 3 Q 7 U 2 V j d G l v b j E v Z G F 0 Y S A o M y k v Q 2 h h b m d l Z C B U e X B l L n t j a H N f R V 8 2 L D E w M X 0 m c X V v d D s s J n F 1 b 3 Q 7 U 2 V j d G l v b j E v Z G F 0 Y S A o M y k v Q 2 h h b m d l Z C B U e X B l L n t j a H N f R V 8 3 L D E w M n 0 m c X V v d D s s J n F 1 b 3 Q 7 U 2 V j d G l v b j E v Z G F 0 Y S A o M y k v Q 2 h h b m d l Z C B U e X B l L n t j a H N f R V 8 4 L D E w M 3 0 m c X V v d D s s J n F 1 b 3 Q 7 U 2 V j d G l v b j E v Z G F 0 Y S A o M y k v Q 2 h h b m d l Z C B U e X B l L n t j a H N f R V 8 5 L D E w N H 0 m c X V v d D s s J n F 1 b 3 Q 7 U 2 V j d G l v b j E v Z G F 0 Y S A o M y k v Q 2 h h b m d l Z C B U e X B l L n t j a H N f R V 8 x M C w x M D V 9 J n F 1 b 3 Q 7 L C Z x d W 9 0 O 1 N l Y 3 R p b 2 4 x L 2 R h d G E g K D M p L 0 N o Y W 5 n Z W Q g V H l w Z S 5 7 Q 2 9 s L T B f Q V 8 x L D E w N n 0 m c X V v d D s s J n F 1 b 3 Q 7 U 2 V j d G l v b j E v Z G F 0 Y S A o M y k v Q 2 h h b m d l Z C B U e X B l L n t D b 2 w t M F 9 B X z I s M T A 3 f S Z x d W 9 0 O y w m c X V v d D t T Z W N 0 a W 9 u M S 9 k Y X R h I C g z K S 9 D a G F u Z 2 V k I F R 5 c G U u e 0 N v b C 0 w X 0 F f M y w x M D h 9 J n F 1 b 3 Q 7 L C Z x d W 9 0 O 1 N l Y 3 R p b 2 4 x L 2 R h d G E g K D M p L 0 N o Y W 5 n Z W Q g V H l w Z S 5 7 Q 2 9 s L T B f Q V 8 0 L D E w O X 0 m c X V v d D s s J n F 1 b 3 Q 7 U 2 V j d G l v b j E v Z G F 0 Y S A o M y k v Q 2 h h b m d l Z C B U e X B l L n t D b 2 w t M F 9 B X z U s M T E w f S Z x d W 9 0 O y w m c X V v d D t T Z W N 0 a W 9 u M S 9 k Y X R h I C g z K S 9 D a G F u Z 2 V k I F R 5 c G U u e 0 N v b C 0 w X 0 F f N i w x M T F 9 J n F 1 b 3 Q 7 L C Z x d W 9 0 O 1 N l Y 3 R p b 2 4 x L 2 R h d G E g K D M p L 0 N o Y W 5 n Z W Q g V H l w Z S 5 7 Q 2 9 s L T B f Q V 8 3 L D E x M n 0 m c X V v d D s s J n F 1 b 3 Q 7 U 2 V j d G l v b j E v Z G F 0 Y S A o M y k v Q 2 h h b m d l Z C B U e X B l L n t D b 2 w t M F 9 B X z g s M T E z f S Z x d W 9 0 O y w m c X V v d D t T Z W N 0 a W 9 u M S 9 k Y X R h I C g z K S 9 D a G F u Z 2 V k I F R 5 c G U u e 0 N v b C 0 w X 0 F f O S w x M T R 9 J n F 1 b 3 Q 7 L C Z x d W 9 0 O 1 N l Y 3 R p b 2 4 x L 2 R h d G E g K D M p L 0 N o Y W 5 n Z W Q g V H l w Z S 5 7 Q 2 9 s L T B f Q V 8 x M C w x M T V 9 J n F 1 b 3 Q 7 L C Z x d W 9 0 O 1 N l Y 3 R p b 2 4 x L 2 R h d G E g K D M p L 0 N o Y W 5 n Z W Q g V H l w Z S 5 7 Q 2 9 s L T B f Q V 8 x M S w x M T Z 9 J n F 1 b 3 Q 7 L C Z x d W 9 0 O 1 N l Y 3 R p b 2 4 x L 2 R h d G E g K D M p L 0 N o Y W 5 n Z W Q g V H l w Z S 5 7 Q 2 9 s L T B f Q l 8 x L D E x N 3 0 m c X V v d D s s J n F 1 b 3 Q 7 U 2 V j d G l v b j E v Z G F 0 Y S A o M y k v Q 2 h h b m d l Z C B U e X B l L n t D b 2 w t M F 9 C X z I s M T E 4 f S Z x d W 9 0 O y w m c X V v d D t T Z W N 0 a W 9 u M S 9 k Y X R h I C g z K S 9 D a G F u Z 2 V k I F R 5 c G U u e 0 N v b C 0 w X 0 J f M y w x M T l 9 J n F 1 b 3 Q 7 L C Z x d W 9 0 O 1 N l Y 3 R p b 2 4 x L 2 R h d G E g K D M p L 0 N o Y W 5 n Z W Q g V H l w Z S 5 7 Q 2 9 s L T B f Q l 8 0 L D E y M H 0 m c X V v d D s s J n F 1 b 3 Q 7 U 2 V j d G l v b j E v Z G F 0 Y S A o M y k v Q 2 h h b m d l Z C B U e X B l L n t D b 2 w t M F 9 C X z U s M T I x f S Z x d W 9 0 O y w m c X V v d D t T Z W N 0 a W 9 u M S 9 k Y X R h I C g z K S 9 D a G F u Z 2 V k I F R 5 c G U u e 0 N v b C 0 w X 0 J f N i w x M j J 9 J n F 1 b 3 Q 7 L C Z x d W 9 0 O 1 N l Y 3 R p b 2 4 x L 2 R h d G E g K D M p L 0 N o Y W 5 n Z W Q g V H l w Z S 5 7 Q 2 9 s L T B f Q l 8 3 L D E y M 3 0 m c X V v d D s s J n F 1 b 3 Q 7 U 2 V j d G l v b j E v Z G F 0 Y S A o M y k v Q 2 h h b m d l Z C B U e X B l L n t D b 2 w t M F 9 C X z g s M T I 0 f S Z x d W 9 0 O y w m c X V v d D t T Z W N 0 a W 9 u M S 9 k Y X R h I C g z K S 9 D a G F u Z 2 V k I F R 5 c G U u e 0 N v b C 0 w X 0 J f O S w x M j V 9 J n F 1 b 3 Q 7 L C Z x d W 9 0 O 1 N l Y 3 R p b 2 4 x L 2 R h d G E g K D M p L 0 N o Y W 5 n Z W Q g V H l w Z S 5 7 Q 2 9 s L T B f Q 1 8 x L D E y N n 0 m c X V v d D s s J n F 1 b 3 Q 7 U 2 V j d G l v b j E v Z G F 0 Y S A o M y k v Q 2 h h b m d l Z C B U e X B l L n t D b 2 w t M F 9 D X z I s M T I 3 f S Z x d W 9 0 O y w m c X V v d D t T Z W N 0 a W 9 u M S 9 k Y X R h I C g z K S 9 D a G F u Z 2 V k I F R 5 c G U u e 0 N v b C 0 w X 0 N f M y w x M j h 9 J n F 1 b 3 Q 7 L C Z x d W 9 0 O 1 N l Y 3 R p b 2 4 x L 2 R h d G E g K D M p L 0 N o Y W 5 n Z W Q g V H l w Z S 5 7 Q 2 9 s L T B f Q 1 8 0 L D E y O X 0 m c X V v d D s s J n F 1 b 3 Q 7 U 2 V j d G l v b j E v Z G F 0 Y S A o M y k v Q 2 h h b m d l Z C B U e X B l L n t D b 2 w t M F 9 D X z U s M T M w f S Z x d W 9 0 O y w m c X V v d D t T Z W N 0 a W 9 u M S 9 k Y X R h I C g z K S 9 D a G F u Z 2 V k I F R 5 c G U u e 0 N v b C 0 w X 0 N f N i w x M z F 9 J n F 1 b 3 Q 7 L C Z x d W 9 0 O 1 N l Y 3 R p b 2 4 x L 2 R h d G E g K D M p L 0 N o Y W 5 n Z W Q g V H l w Z S 5 7 Q 2 9 s L T B f Q 1 8 3 L D E z M n 0 m c X V v d D s s J n F 1 b 3 Q 7 U 2 V j d G l v b j E v Z G F 0 Y S A o M y k v Q 2 h h b m d l Z C B U e X B l L n t D b 2 w t M F 9 D X z g s M T M z f S Z x d W 9 0 O y w m c X V v d D t T Z W N 0 a W 9 u M S 9 k Y X R h I C g z K S 9 D a G F u Z 2 V k I F R 5 c G U u e 0 N v b C 0 w X 0 N f O S w x M z R 9 J n F 1 b 3 Q 7 L C Z x d W 9 0 O 1 N l Y 3 R p b 2 4 x L 2 R h d G E g K D M p L 0 N o Y W 5 n Z W Q g V H l w Z S 5 7 Q 2 9 s L T B f Q 1 8 x M C w x M z V 9 J n F 1 b 3 Q 7 L C Z x d W 9 0 O 1 N l Y 3 R p b 2 4 x L 2 R h d G E g K D M p L 0 N o Y W 5 n Z W Q g V H l w Z S 5 7 Q 2 9 s L T B f Q 1 8 x M S w x M z Z 9 J n F 1 b 3 Q 7 L C Z x d W 9 0 O 1 N l Y 3 R p b 2 4 x L 2 R h d G E g K D M p L 0 N o Y W 5 n Z W Q g V H l w Z S 5 7 Q 2 9 s L T B f Q 1 8 x M i w x M z d 9 J n F 1 b 3 Q 7 L C Z x d W 9 0 O 1 N l Y 3 R p b 2 4 x L 2 R h d G E g K D M p L 0 N o Y W 5 n Z W Q g V H l w Z S 5 7 Q 2 9 s L T B f Q 1 8 x M y w x M z h 9 J n F 1 b 3 Q 7 L C Z x d W 9 0 O 1 N l Y 3 R p b 2 4 x L 2 R h d G E g K D M p L 0 N o Y W 5 n Z W Q g V H l w Z S 5 7 Q 2 9 s L T B f R F 8 x L D E z O X 0 m c X V v d D s s J n F 1 b 3 Q 7 U 2 V j d G l v b j E v Z G F 0 Y S A o M y k v Q 2 h h b m d l Z C B U e X B l L n t D b 2 w t M F 9 E X z I s M T Q w f S Z x d W 9 0 O y w m c X V v d D t T Z W N 0 a W 9 u M S 9 k Y X R h I C g z K S 9 D a G F u Z 2 V k I F R 5 c G U u e 0 N v b C 0 w X 0 R f M y w x N D F 9 J n F 1 b 3 Q 7 L C Z x d W 9 0 O 1 N l Y 3 R p b 2 4 x L 2 R h d G E g K D M p L 0 N o Y W 5 n Z W Q g V H l w Z S 5 7 Q 2 9 s L T B f R F 8 0 L D E 0 M n 0 m c X V v d D s s J n F 1 b 3 Q 7 U 2 V j d G l v b j E v Z G F 0 Y S A o M y k v Q 2 h h b m d l Z C B U e X B l L n t D b 2 w t M F 9 E X z U s M T Q z f S Z x d W 9 0 O y w m c X V v d D t T Z W N 0 a W 9 u M S 9 k Y X R h I C g z K S 9 D a G F u Z 2 V k I F R 5 c G U u e 0 N v b C 0 w X 0 R f N i w x N D R 9 J n F 1 b 3 Q 7 L C Z x d W 9 0 O 1 N l Y 3 R p b 2 4 x L 2 R h d G E g K D M p L 0 N o Y W 5 n Z W Q g V H l w Z S 5 7 Q 2 9 s L T B f R F 8 3 L D E 0 N X 0 m c X V v d D s s J n F 1 b 3 Q 7 U 2 V j d G l v b j E v Z G F 0 Y S A o M y k v Q 2 h h b m d l Z C B U e X B l L n t D b 2 w t M F 9 E X z g s M T Q 2 f S Z x d W 9 0 O y w m c X V v d D t T Z W N 0 a W 9 u M S 9 k Y X R h I C g z K S 9 D a G F u Z 2 V k I F R 5 c G U u e 0 N v b C 0 w X 0 R f O S w x N D d 9 J n F 1 b 3 Q 7 L C Z x d W 9 0 O 1 N l Y 3 R p b 2 4 x L 2 R h d G E g K D M p L 0 N o Y W 5 n Z W Q g V H l w Z S 5 7 Q 2 9 s L T B f R F 8 x M C w x N D h 9 J n F 1 b 3 Q 7 L C Z x d W 9 0 O 1 N l Y 3 R p b 2 4 x L 2 R h d G E g K D M p L 0 N o Y W 5 n Z W Q g V H l w Z S 5 7 Q 2 9 s L T B f R F 8 x M S w x N D l 9 J n F 1 b 3 Q 7 L C Z x d W 9 0 O 1 N l Y 3 R p b 2 4 x L 2 R h d G E g K D M p L 0 N o Y W 5 n Z W Q g V H l w Z S 5 7 Q 2 9 s L T B f R F 8 x M i w x N T B 9 J n F 1 b 3 Q 7 L C Z x d W 9 0 O 1 N l Y 3 R p b 2 4 x L 2 R h d G E g K D M p L 0 N o Y W 5 n Z W Q g V H l w Z S 5 7 Q 2 9 s L T B f R V 8 x L D E 1 M X 0 m c X V v d D s s J n F 1 b 3 Q 7 U 2 V j d G l v b j E v Z G F 0 Y S A o M y k v Q 2 h h b m d l Z C B U e X B l L n t D b 2 w t M F 9 F X z I s M T U y f S Z x d W 9 0 O y w m c X V v d D t T Z W N 0 a W 9 u M S 9 k Y X R h I C g z K S 9 D a G F u Z 2 V k I F R 5 c G U u e 0 N v b C 0 w X 0 V f M y w x N T N 9 J n F 1 b 3 Q 7 L C Z x d W 9 0 O 1 N l Y 3 R p b 2 4 x L 2 R h d G E g K D M p L 0 N o Y W 5 n Z W Q g V H l w Z S 5 7 Q 2 9 s L T B f R V 8 0 L D E 1 N H 0 m c X V v d D s s J n F 1 b 3 Q 7 U 2 V j d G l v b j E v Z G F 0 Y S A o M y k v Q 2 h h b m d l Z C B U e X B l L n t D b 2 w t M F 9 F X z U s M T U 1 f S Z x d W 9 0 O y w m c X V v d D t T Z W N 0 a W 9 u M S 9 k Y X R h I C g z K S 9 D a G F u Z 2 V k I F R 5 c G U u e 0 N v b C 0 w X 0 V f N i w x N T Z 9 J n F 1 b 3 Q 7 L C Z x d W 9 0 O 1 N l Y 3 R p b 2 4 x L 2 R h d G E g K D M p L 0 N o Y W 5 n Z W Q g V H l w Z S 5 7 Q 2 9 s L T B f R V 8 3 L D E 1 N 3 0 m c X V v d D s s J n F 1 b 3 Q 7 U 2 V j d G l v b j E v Z G F 0 Y S A o M y k v Q 2 h h b m d l Z C B U e X B l L n t D b 2 w t M F 9 F X z g s M T U 4 f S Z x d W 9 0 O y w m c X V v d D t T Z W N 0 a W 9 u M S 9 k Y X R h I C g z K S 9 D a G F u Z 2 V k I F R 5 c G U u e 0 N v b C 0 w X 0 V f O S w x N T l 9 J n F 1 b 3 Q 7 L C Z x d W 9 0 O 1 N l Y 3 R p b 2 4 x L 2 R h d G E g K D M p L 0 N o Y W 5 n Z W Q g V H l w Z S 5 7 Q 2 9 s L T B f R V 8 x M C w x N j B 9 J n F 1 b 3 Q 7 L C Z x d W 9 0 O 1 N l Y 3 R p b 2 4 x L 2 R h d G E g K D M p L 0 N o Y W 5 n Z W Q g V H l w Z S 5 7 Q 2 9 s L T B f R V 8 x M S w x N j F 9 J n F 1 b 3 Q 7 L C Z x d W 9 0 O 1 N l Y 3 R p b 2 4 x L 2 R h d G E g K D M p L 0 N o Y W 5 n Z W Q g V H l w Z S 5 7 Z j N o X 0 F f M S w x N j J 9 J n F 1 b 3 Q 7 L C Z x d W 9 0 O 1 N l Y 3 R p b 2 4 x L 2 R h d G E g K D M p L 0 N o Y W 5 n Z W Q g V H l w Z S 5 7 Z j N o X 0 F f M i w x N j N 9 J n F 1 b 3 Q 7 L C Z x d W 9 0 O 1 N l Y 3 R p b 2 4 x L 2 R h d G E g K D M p L 0 N o Y W 5 n Z W Q g V H l w Z S 5 7 Z j N o X 0 F f M y w x N j R 9 J n F 1 b 3 Q 7 L C Z x d W 9 0 O 1 N l Y 3 R p b 2 4 x L 2 R h d G E g K D M p L 0 N o Y W 5 n Z W Q g V H l w Z S 5 7 Z j N o X 0 F f N C w x N j V 9 J n F 1 b 3 Q 7 L C Z x d W 9 0 O 1 N l Y 3 R p b 2 4 x L 2 R h d G E g K D M p L 0 N o Y W 5 n Z W Q g V H l w Z S 5 7 Z j N o X 0 F f N S w x N j Z 9 J n F 1 b 3 Q 7 L C Z x d W 9 0 O 1 N l Y 3 R p b 2 4 x L 2 R h d G E g K D M p L 0 N o Y W 5 n Z W Q g V H l w Z S 5 7 Z j N o X 0 F f N i w x N j d 9 J n F 1 b 3 Q 7 L C Z x d W 9 0 O 1 N l Y 3 R p b 2 4 x L 2 R h d G E g K D M p L 0 N o Y W 5 n Z W Q g V H l w Z S 5 7 Z j N o X 0 F f N y w x N j h 9 J n F 1 b 3 Q 7 L C Z x d W 9 0 O 1 N l Y 3 R p b 2 4 x L 2 R h d G E g K D M p L 0 N o Y W 5 n Z W Q g V H l w Z S 5 7 Z j N o X 0 F f O C w x N j l 9 J n F 1 b 3 Q 7 L C Z x d W 9 0 O 1 N l Y 3 R p b 2 4 x L 2 R h d G E g K D M p L 0 N o Y W 5 n Z W Q g V H l w Z S 5 7 Z j N o X 0 F f O S w x N z B 9 J n F 1 b 3 Q 7 L C Z x d W 9 0 O 1 N l Y 3 R p b 2 4 x L 2 R h d G E g K D M p L 0 N o Y W 5 n Z W Q g V H l w Z S 5 7 Z j N o X 0 F f M T A s M T c x f S Z x d W 9 0 O y w m c X V v d D t T Z W N 0 a W 9 u M S 9 k Y X R h I C g z K S 9 D a G F u Z 2 V k I F R 5 c G U u e 2 Y z a F 9 B X z E x L D E 3 M n 0 m c X V v d D s s J n F 1 b 3 Q 7 U 2 V j d G l v b j E v Z G F 0 Y S A o M y k v Q 2 h h b m d l Z C B U e X B l L n t m M 2 h f Q l 8 x L D E 3 M 3 0 m c X V v d D s s J n F 1 b 3 Q 7 U 2 V j d G l v b j E v Z G F 0 Y S A o M y k v Q 2 h h b m d l Z C B U e X B l L n t m M 2 h f Q l 8 y L D E 3 N H 0 m c X V v d D s s J n F 1 b 3 Q 7 U 2 V j d G l v b j E v Z G F 0 Y S A o M y k v Q 2 h h b m d l Z C B U e X B l L n t m M 2 h f Q l 8 z L D E 3 N X 0 m c X V v d D s s J n F 1 b 3 Q 7 U 2 V j d G l v b j E v Z G F 0 Y S A o M y k v Q 2 h h b m d l Z C B U e X B l L n t m M 2 h f Q l 8 0 L D E 3 N n 0 m c X V v d D s s J n F 1 b 3 Q 7 U 2 V j d G l v b j E v Z G F 0 Y S A o M y k v Q 2 h h b m d l Z C B U e X B l L n t m M 2 h f Q l 8 1 L D E 3 N 3 0 m c X V v d D s s J n F 1 b 3 Q 7 U 2 V j d G l v b j E v Z G F 0 Y S A o M y k v Q 2 h h b m d l Z C B U e X B l L n t m M 2 h f Q l 8 2 L D E 3 O H 0 m c X V v d D s s J n F 1 b 3 Q 7 U 2 V j d G l v b j E v Z G F 0 Y S A o M y k v Q 2 h h b m d l Z C B U e X B l L n t m M 2 h f Q l 8 3 L D E 3 O X 0 m c X V v d D s s J n F 1 b 3 Q 7 U 2 V j d G l v b j E v Z G F 0 Y S A o M y k v Q 2 h h b m d l Z C B U e X B l L n t m M 2 h f Q l 8 4 L D E 4 M H 0 m c X V v d D s s J n F 1 b 3 Q 7 U 2 V j d G l v b j E v Z G F 0 Y S A o M y k v Q 2 h h b m d l Z C B U e X B l L n t m M 2 h f Q 1 8 x L D E 4 M X 0 m c X V v d D s s J n F 1 b 3 Q 7 U 2 V j d G l v b j E v Z G F 0 Y S A o M y k v Q 2 h h b m d l Z C B U e X B l L n t m M 2 h f Q 1 8 y L D E 4 M n 0 m c X V v d D s s J n F 1 b 3 Q 7 U 2 V j d G l v b j E v Z G F 0 Y S A o M y k v Q 2 h h b m d l Z C B U e X B l L n t m M 2 h f Q 1 8 z L D E 4 M 3 0 m c X V v d D s s J n F 1 b 3 Q 7 U 2 V j d G l v b j E v Z G F 0 Y S A o M y k v Q 2 h h b m d l Z C B U e X B l L n t m M 2 h f Q 1 8 0 L D E 4 N H 0 m c X V v d D s s J n F 1 b 3 Q 7 U 2 V j d G l v b j E v Z G F 0 Y S A o M y k v Q 2 h h b m d l Z C B U e X B l L n t m M 2 h f Q 1 8 1 L D E 4 N X 0 m c X V v d D s s J n F 1 b 3 Q 7 U 2 V j d G l v b j E v Z G F 0 Y S A o M y k v Q 2 h h b m d l Z C B U e X B l L n t m M 2 h f Q 1 8 2 L D E 4 N n 0 m c X V v d D s s J n F 1 b 3 Q 7 U 2 V j d G l v b j E v Z G F 0 Y S A o M y k v Q 2 h h b m d l Z C B U e X B l L n t m M 2 h f Q 1 8 3 L D E 4 N 3 0 m c X V v d D s s J n F 1 b 3 Q 7 U 2 V j d G l v b j E v Z G F 0 Y S A o M y k v Q 2 h h b m d l Z C B U e X B l L n t m M 2 h f Q 1 8 4 L D E 4 O H 0 m c X V v d D s s J n F 1 b 3 Q 7 U 2 V j d G l v b j E v Z G F 0 Y S A o M y k v Q 2 h h b m d l Z C B U e X B l L n t m M 2 h f Q 1 8 5 L D E 4 O X 0 m c X V v d D s s J n F 1 b 3 Q 7 U 2 V j d G l v b j E v Z G F 0 Y S A o M y k v Q 2 h h b m d l Z C B U e X B l L n t m M 2 h f R F 8 x L D E 5 M H 0 m c X V v d D s s J n F 1 b 3 Q 7 U 2 V j d G l v b j E v Z G F 0 Y S A o M y k v Q 2 h h b m d l Z C B U e X B l L n t m M 2 h f R F 8 y L D E 5 M X 0 m c X V v d D s s J n F 1 b 3 Q 7 U 2 V j d G l v b j E v Z G F 0 Y S A o M y k v Q 2 h h b m d l Z C B U e X B l L n t m M 2 h f R F 8 z L D E 5 M n 0 m c X V v d D s s J n F 1 b 3 Q 7 U 2 V j d G l v b j E v Z G F 0 Y S A o M y k v Q 2 h h b m d l Z C B U e X B l L n t m M 2 h f R F 8 0 L D E 5 M 3 0 m c X V v d D s s J n F 1 b 3 Q 7 U 2 V j d G l v b j E v Z G F 0 Y S A o M y k v Q 2 h h b m d l Z C B U e X B l L n t m M 2 h f R F 8 1 L D E 5 N H 0 m c X V v d D s s J n F 1 b 3 Q 7 U 2 V j d G l v b j E v Z G F 0 Y S A o M y k v Q 2 h h b m d l Z C B U e X B l L n t m M 2 h f R F 8 2 L D E 5 N X 0 m c X V v d D s s J n F 1 b 3 Q 7 U 2 V j d G l v b j E v Z G F 0 Y S A o M y k v Q 2 h h b m d l Z C B U e X B l L n t m M 2 h f R F 8 3 L D E 5 N n 0 m c X V v d D s s J n F 1 b 3 Q 7 U 2 V j d G l v b j E v Z G F 0 Y S A o M y k v Q 2 h h b m d l Z C B U e X B l L n t m M 2 h f R F 8 4 L D E 5 N 3 0 m c X V v d D s s J n F 1 b 3 Q 7 U 2 V j d G l v b j E v Z G F 0 Y S A o M y k v Q 2 h h b m d l Z C B U e X B l L n t m M 2 h f R F 8 5 L D E 5 O H 0 m c X V v d D s s J n F 1 b 3 Q 7 U 2 V j d G l v b j E v Z G F 0 Y S A o M y k v Q 2 h h b m d l Z C B U e X B l L n t m M 2 h f R F 8 x M C w x O T l 9 J n F 1 b 3 Q 7 L C Z x d W 9 0 O 1 N l Y 3 R p b 2 4 x L 2 R h d G E g K D M p L 0 N o Y W 5 n Z W Q g V H l w Z S 5 7 Z j N o X 0 V f M S w y M D B 9 J n F 1 b 3 Q 7 L C Z x d W 9 0 O 1 N l Y 3 R p b 2 4 x L 2 R h d G E g K D M p L 0 N o Y W 5 n Z W Q g V H l w Z S 5 7 Z j N o X 0 V f M i w y M D F 9 J n F 1 b 3 Q 7 L C Z x d W 9 0 O 1 N l Y 3 R p b 2 4 x L 2 R h d G E g K D M p L 0 N o Y W 5 n Z W Q g V H l w Z S 5 7 Z j N o X 0 V f M y w y M D J 9 J n F 1 b 3 Q 7 L C Z x d W 9 0 O 1 N l Y 3 R p b 2 4 x L 2 R h d G E g K D M p L 0 N o Y W 5 n Z W Q g V H l w Z S 5 7 Z j N o X 0 V f N C w y M D N 9 J n F 1 b 3 Q 7 L C Z x d W 9 0 O 1 N l Y 3 R p b 2 4 x L 2 R h d G E g K D M p L 0 N o Y W 5 n Z W Q g V H l w Z S 5 7 Z j N o X 0 V f N S w y M D R 9 J n F 1 b 3 Q 7 L C Z x d W 9 0 O 1 N l Y 3 R p b 2 4 x L 2 R h d G E g K D M p L 0 N o Y W 5 n Z W Q g V H l w Z S 5 7 Z j N o X 0 V f N i w y M D V 9 J n F 1 b 3 Q 7 L C Z x d W 9 0 O 1 N l Y 3 R p b 2 4 x L 2 R h d G E g K D M p L 0 N o Y W 5 n Z W Q g V H l w Z S 5 7 Z j N o X 0 V f N y w y M D Z 9 J n F 1 b 3 Q 7 L C Z x d W 9 0 O 1 N l Y 3 R p b 2 4 x L 2 R h d G E g K D M p L 0 N o Y W 5 n Z W Q g V H l w Z S 5 7 Z j N o X 0 V f O C w y M D d 9 J n F 1 b 3 Q 7 L C Z x d W 9 0 O 1 N l Y 3 R p b 2 4 x L 2 R h d G E g K D M p L 0 N o Y W 5 n Z W Q g V H l w Z S 5 7 Z j N o X 0 V f O S w y M D h 9 J n F 1 b 3 Q 7 L C Z x d W 9 0 O 1 N l Y 3 R p b 2 4 x L 2 R h d G E g K D M p L 0 N o Y W 5 n Z W Q g V H l w Z S 5 7 Z j N o X 0 V f M T A s M j A 5 f S Z x d W 9 0 O y w m c X V v d D t T Z W N 0 a W 9 u M S 9 k Y X R h I C g z K S 9 D a G F u Z 2 V k I F R 5 c G U u e 3 B n b T F f Q V 8 x L D I x M H 0 m c X V v d D s s J n F 1 b 3 Q 7 U 2 V j d G l v b j E v Z G F 0 Y S A o M y k v Q 2 h h b m d l Z C B U e X B l L n t w Z 2 0 x X 0 F f M i w y M T F 9 J n F 1 b 3 Q 7 L C Z x d W 9 0 O 1 N l Y 3 R p b 2 4 x L 2 R h d G E g K D M p L 0 N o Y W 5 n Z W Q g V H l w Z S 5 7 c G d t M V 9 B X z M s M j E y f S Z x d W 9 0 O y w m c X V v d D t T Z W N 0 a W 9 u M S 9 k Y X R h I C g z K S 9 D a G F u Z 2 V k I F R 5 c G U u e 3 B n b T F f Q V 8 0 L D I x M 3 0 m c X V v d D s s J n F 1 b 3 Q 7 U 2 V j d G l v b j E v Z G F 0 Y S A o M y k v Q 2 h h b m d l Z C B U e X B l L n t w Z 2 0 x X 0 F f N S w y M T R 9 J n F 1 b 3 Q 7 L C Z x d W 9 0 O 1 N l Y 3 R p b 2 4 x L 2 R h d G E g K D M p L 0 N o Y W 5 n Z W Q g V H l w Z S 5 7 c G d t M V 9 B X z Y s M j E 1 f S Z x d W 9 0 O y w m c X V v d D t T Z W N 0 a W 9 u M S 9 k Y X R h I C g z K S 9 D a G F u Z 2 V k I F R 5 c G U u e 3 B n b T F f Q V 8 3 L D I x N n 0 m c X V v d D s s J n F 1 b 3 Q 7 U 2 V j d G l v b j E v Z G F 0 Y S A o M y k v Q 2 h h b m d l Z C B U e X B l L n t w Z 2 0 x X 0 F f O C w y M T d 9 J n F 1 b 3 Q 7 L C Z x d W 9 0 O 1 N l Y 3 R p b 2 4 x L 2 R h d G E g K D M p L 0 N o Y W 5 n Z W Q g V H l w Z S 5 7 c G d t M V 9 B X z k s M j E 4 f S Z x d W 9 0 O y w m c X V v d D t T Z W N 0 a W 9 u M S 9 k Y X R h I C g z K S 9 D a G F u Z 2 V k I F R 5 c G U u e 3 B n b T F f Q V 8 x M C w y M T l 9 J n F 1 b 3 Q 7 L C Z x d W 9 0 O 1 N l Y 3 R p b 2 4 x L 2 R h d G E g K D M p L 0 N o Y W 5 n Z W Q g V H l w Z S 5 7 c G d t M V 9 B X z E x L D I y M H 0 m c X V v d D s s J n F 1 b 3 Q 7 U 2 V j d G l v b j E v Z G F 0 Y S A o M y k v Q 2 h h b m d l Z C B U e X B l L n t w Z 2 0 x X 0 J f M S w y M j F 9 J n F 1 b 3 Q 7 L C Z x d W 9 0 O 1 N l Y 3 R p b 2 4 x L 2 R h d G E g K D M p L 0 N o Y W 5 n Z W Q g V H l w Z S 5 7 c G d t M V 9 C X z I s M j I y f S Z x d W 9 0 O y w m c X V v d D t T Z W N 0 a W 9 u M S 9 k Y X R h I C g z K S 9 D a G F u Z 2 V k I F R 5 c G U u e 3 B n b T F f Q l 8 z L D I y M 3 0 m c X V v d D s s J n F 1 b 3 Q 7 U 2 V j d G l v b j E v Z G F 0 Y S A o M y k v Q 2 h h b m d l Z C B U e X B l L n t w Z 2 0 x X 0 J f N C w y M j R 9 J n F 1 b 3 Q 7 L C Z x d W 9 0 O 1 N l Y 3 R p b 2 4 x L 2 R h d G E g K D M p L 0 N o Y W 5 n Z W Q g V H l w Z S 5 7 c G d t M V 9 C X z U s M j I 1 f S Z x d W 9 0 O y w m c X V v d D t T Z W N 0 a W 9 u M S 9 k Y X R h I C g z K S 9 D a G F u Z 2 V k I F R 5 c G U u e 3 B n b T F f Q l 8 2 L D I y N n 0 m c X V v d D s s J n F 1 b 3 Q 7 U 2 V j d G l v b j E v Z G F 0 Y S A o M y k v Q 2 h h b m d l Z C B U e X B l L n t w Z 2 0 x X 0 J f N y w y M j d 9 J n F 1 b 3 Q 7 L C Z x d W 9 0 O 1 N l Y 3 R p b 2 4 x L 2 R h d G E g K D M p L 0 N o Y W 5 n Z W Q g V H l w Z S 5 7 c G d t M V 9 C X z g s M j I 4 f S Z x d W 9 0 O y w m c X V v d D t T Z W N 0 a W 9 u M S 9 k Y X R h I C g z K S 9 D a G F u Z 2 V k I F R 5 c G U u e 3 B n b T F f Q 1 8 x L D I y O X 0 m c X V v d D s s J n F 1 b 3 Q 7 U 2 V j d G l v b j E v Z G F 0 Y S A o M y k v Q 2 h h b m d l Z C B U e X B l L n t w Z 2 0 x X 0 N f M i w y M z B 9 J n F 1 b 3 Q 7 L C Z x d W 9 0 O 1 N l Y 3 R p b 2 4 x L 2 R h d G E g K D M p L 0 N o Y W 5 n Z W Q g V H l w Z S 5 7 c G d t M V 9 D X z M s M j M x f S Z x d W 9 0 O y w m c X V v d D t T Z W N 0 a W 9 u M S 9 k Y X R h I C g z K S 9 D a G F u Z 2 V k I F R 5 c G U u e 3 B n b T F f Q 1 8 0 L D I z M n 0 m c X V v d D s s J n F 1 b 3 Q 7 U 2 V j d G l v b j E v Z G F 0 Y S A o M y k v Q 2 h h b m d l Z C B U e X B l L n t w Z 2 0 x X 0 N f N S w y M z N 9 J n F 1 b 3 Q 7 L C Z x d W 9 0 O 1 N l Y 3 R p b 2 4 x L 2 R h d G E g K D M p L 0 N o Y W 5 n Z W Q g V H l w Z S 5 7 c G d t M V 9 D X z Y s M j M 0 f S Z x d W 9 0 O y w m c X V v d D t T Z W N 0 a W 9 u M S 9 k Y X R h I C g z K S 9 D a G F u Z 2 V k I F R 5 c G U u e 3 B n b T F f Q 1 8 3 L D I z N X 0 m c X V v d D s s J n F 1 b 3 Q 7 U 2 V j d G l v b j E v Z G F 0 Y S A o M y k v Q 2 h h b m d l Z C B U e X B l L n t w Z 2 0 x X 0 N f O C w y M z Z 9 J n F 1 b 3 Q 7 L C Z x d W 9 0 O 1 N l Y 3 R p b 2 4 x L 2 R h d G E g K D M p L 0 N o Y W 5 n Z W Q g V H l w Z S 5 7 c G d t M V 9 D X z k s M j M 3 f S Z x d W 9 0 O y w m c X V v d D t T Z W N 0 a W 9 u M S 9 k Y X R h I C g z K S 9 D a G F u Z 2 V k I F R 5 c G U u e 3 B n b T F f Q 1 8 x M C w y M z h 9 J n F 1 b 3 Q 7 L C Z x d W 9 0 O 1 N l Y 3 R p b 2 4 x L 2 R h d G E g K D M p L 0 N o Y W 5 n Z W Q g V H l w Z S 5 7 c G d t M V 9 D X z E x L D I z O X 0 m c X V v d D s s J n F 1 b 3 Q 7 U 2 V j d G l v b j E v Z G F 0 Y S A o M y k v Q 2 h h b m d l Z C B U e X B l L n t w Z 2 0 x X 0 R f M S w y N D B 9 J n F 1 b 3 Q 7 L C Z x d W 9 0 O 1 N l Y 3 R p b 2 4 x L 2 R h d G E g K D M p L 0 N o Y W 5 n Z W Q g V H l w Z S 5 7 c G d t M V 9 E X z I s M j Q x f S Z x d W 9 0 O y w m c X V v d D t T Z W N 0 a W 9 u M S 9 k Y X R h I C g z K S 9 D a G F u Z 2 V k I F R 5 c G U u e 3 B n b T F f R F 8 z L D I 0 M n 0 m c X V v d D s s J n F 1 b 3 Q 7 U 2 V j d G l v b j E v Z G F 0 Y S A o M y k v Q 2 h h b m d l Z C B U e X B l L n t w Z 2 0 x X 0 R f N C w y N D N 9 J n F 1 b 3 Q 7 L C Z x d W 9 0 O 1 N l Y 3 R p b 2 4 x L 2 R h d G E g K D M p L 0 N o Y W 5 n Z W Q g V H l w Z S 5 7 c G d t M V 9 E X z U s M j Q 0 f S Z x d W 9 0 O y w m c X V v d D t T Z W N 0 a W 9 u M S 9 k Y X R h I C g z K S 9 D a G F u Z 2 V k I F R 5 c G U u e 3 B n b T F f R F 8 2 L D I 0 N X 0 m c X V v d D s s J n F 1 b 3 Q 7 U 2 V j d G l v b j E v Z G F 0 Y S A o M y k v Q 2 h h b m d l Z C B U e X B l L n t w Z 2 0 x X 0 R f N y w y N D Z 9 J n F 1 b 3 Q 7 L C Z x d W 9 0 O 1 N l Y 3 R p b 2 4 x L 2 R h d G E g K D M p L 0 N o Y W 5 n Z W Q g V H l w Z S 5 7 c G d t M V 9 E X z g s M j Q 3 f S Z x d W 9 0 O y w m c X V v d D t T Z W N 0 a W 9 u M S 9 k Y X R h I C g z K S 9 D a G F u Z 2 V k I F R 5 c G U u e 3 B n b T F f R F 8 5 L D I 0 O H 0 m c X V v d D s s J n F 1 b 3 Q 7 U 2 V j d G l v b j E v Z G F 0 Y S A o M y k v Q 2 h h b m d l Z C B U e X B l L n t w Z 2 0 x X 0 R f M T A s M j Q 5 f S Z x d W 9 0 O y w m c X V v d D t T Z W N 0 a W 9 u M S 9 k Y X R h I C g z K S 9 D a G F u Z 2 V k I F R 5 c G U u e 3 B n b T F f R V 8 x L D I 1 M H 0 m c X V v d D s s J n F 1 b 3 Q 7 U 2 V j d G l v b j E v Z G F 0 Y S A o M y k v Q 2 h h b m d l Z C B U e X B l L n t w Z 2 0 x X 0 V f M i w y N T F 9 J n F 1 b 3 Q 7 L C Z x d W 9 0 O 1 N l Y 3 R p b 2 4 x L 2 R h d G E g K D M p L 0 N o Y W 5 n Z W Q g V H l w Z S 5 7 c G d t M V 9 F X z M s M j U y f S Z x d W 9 0 O y w m c X V v d D t T Z W N 0 a W 9 u M S 9 k Y X R h I C g z K S 9 D a G F u Z 2 V k I F R 5 c G U u e 3 B n b T F f R V 8 0 L D I 1 M 3 0 m c X V v d D s s J n F 1 b 3 Q 7 U 2 V j d G l v b j E v Z G F 0 Y S A o M y k v Q 2 h h b m d l Z C B U e X B l L n t w Z 2 0 x X 0 V f N S w y N T R 9 J n F 1 b 3 Q 7 L C Z x d W 9 0 O 1 N l Y 3 R p b 2 4 x L 2 R h d G E g K D M p L 0 N o Y W 5 n Z W Q g V H l w Z S 5 7 c G d t M V 9 F X z Y s M j U 1 f S Z x d W 9 0 O y w m c X V v d D t T Z W N 0 a W 9 u M S 9 k Y X R h I C g z K S 9 D a G F u Z 2 V k I F R 5 c G U u e 3 B n b T F f R V 8 3 L D I 1 N n 0 m c X V v d D s s J n F 1 b 3 Q 7 U 2 V j d G l v b j E v Z G F 0 Y S A o M y k v Q 2 h h b m d l Z C B U e X B l L n t w Z 2 0 x X 0 V f O C w y N T d 9 J n F 1 b 3 Q 7 L C Z x d W 9 0 O 1 N l Y 3 R p b 2 4 x L 2 R h d G E g K D M p L 0 N o Y W 5 n Z W Q g V H l w Z S 5 7 c G d t M V 9 F X z k s M j U 4 f S Z x d W 9 0 O y w m c X V v d D t T Z W N 0 a W 9 u M S 9 k Y X R h I C g z K S 9 D a G F u Z 2 V k I F R 5 c G U u e 3 B n b T F f R V 8 x M C w y N T l 9 J n F 1 b 3 Q 7 L C Z x d W 9 0 O 1 N l Y 3 R p b 2 4 x L 2 R h d G E g K D M p L 0 N o Y W 5 n Z W Q g V H l w Z S 5 7 Q 2 9 s L T B f Q V 8 x M i w y N j B 9 J n F 1 b 3 Q 7 L C Z x d W 9 0 O 1 N l Y 3 R p b 2 4 x L 2 R h d G E g K D M p L 0 N o Y W 5 n Z W Q g V H l w Z S 5 7 Q 2 9 s L T B f Q V 8 x M y w y N j F 9 J n F 1 b 3 Q 7 L C Z x d W 9 0 O 1 N l Y 3 R p b 2 4 x L 2 R h d G E g K D M p L 0 N o Y W 5 n Z W Q g V H l w Z S 5 7 Q 2 9 s L T B f Q V 8 x N C w y N j J 9 J n F 1 b 3 Q 7 L C Z x d W 9 0 O 1 N l Y 3 R p b 2 4 x L 2 R h d G E g K D M p L 0 N o Y W 5 n Z W Q g V H l w Z S 5 7 Q 2 9 s L T B f Q V 8 x N S w y N j N 9 J n F 1 b 3 Q 7 L C Z x d W 9 0 O 1 N l Y 3 R p b 2 4 x L 2 R h d G E g K D M p L 0 N o Y W 5 n Z W Q g V H l w Z S 5 7 Q 2 9 s L T B f Q l 8 x M C w y N j R 9 J n F 1 b 3 Q 7 L C Z x d W 9 0 O 1 N l Y 3 R p b 2 4 x L 2 R h d G E g K D M p L 0 N o Y W 5 n Z W Q g V H l w Z S 5 7 Q 2 9 s L T B f Q l 8 x M S w y N j V 9 J n F 1 b 3 Q 7 L C Z x d W 9 0 O 1 N l Y 3 R p b 2 4 x L 2 R h d G E g K D M p L 0 N o Y W 5 n Z W Q g V H l w Z S 5 7 Q 2 9 s L T B f Q l 8 x M i w y N j Z 9 J n F 1 b 3 Q 7 L C Z x d W 9 0 O 1 N l Y 3 R p b 2 4 x L 2 R h d G E g K D M p L 0 N o Y W 5 n Z W Q g V H l w Z S 5 7 Q 2 9 s L T B f Q l 8 x M y w y N j d 9 J n F 1 b 3 Q 7 L C Z x d W 9 0 O 1 N l Y 3 R p b 2 4 x L 2 R h d G E g K D M p L 0 N o Y W 5 n Z W Q g V H l w Z S 5 7 Q 2 9 s L T B f Q l 8 x N C w y N j h 9 J n F 1 b 3 Q 7 L C Z x d W 9 0 O 1 N l Y 3 R p b 2 4 x L 2 R h d G E g K D M p L 0 N o Y W 5 n Z W Q g V H l w Z S 5 7 Q 2 9 s L T B f Q l 8 x N S w y N j l 9 J n F 1 b 3 Q 7 L C Z x d W 9 0 O 1 N l Y 3 R p b 2 4 x L 2 R h d G E g K D M p L 0 N o Y W 5 n Z W Q g V H l w Z S 5 7 Q 2 9 s L T B f Q 1 8 x N C w y N z B 9 J n F 1 b 3 Q 7 L C Z x d W 9 0 O 1 N l Y 3 R p b 2 4 x L 2 R h d G E g K D M p L 0 N o Y W 5 n Z W Q g V H l w Z S 5 7 Q 2 9 s L T B f Q 1 8 x N S w y N z F 9 J n F 1 b 3 Q 7 L C Z x d W 9 0 O 1 N l Y 3 R p b 2 4 x L 2 R h d G E g K D M p L 0 N o Y W 5 n Z W Q g V H l w Z S 5 7 Q 2 9 s L T B f R F 8 x M y w y N z J 9 J n F 1 b 3 Q 7 L C Z x d W 9 0 O 1 N l Y 3 R p b 2 4 x L 2 R h d G E g K D M p L 0 N o Y W 5 n Z W Q g V H l w Z S 5 7 Q 2 9 s L T B f R F 8 x N C w y N z N 9 J n F 1 b 3 Q 7 L C Z x d W 9 0 O 1 N l Y 3 R p b 2 4 x L 2 R h d G E g K D M p L 0 N o Y W 5 n Z W Q g V H l w Z S 5 7 Q 2 9 s L T B f R F 8 x N S w y N z R 9 J n F 1 b 3 Q 7 L C Z x d W 9 0 O 1 N l Y 3 R p b 2 4 x L 2 R h d G E g K D M p L 0 N o Y W 5 n Z W Q g V H l w Z S 5 7 Q 2 9 s L T B f R V 8 x M i w y N z V 9 J n F 1 b 3 Q 7 L C Z x d W 9 0 O 1 N l Y 3 R p b 2 4 x L 2 R h d G E g K D M p L 0 N o Y W 5 n Z W Q g V H l w Z S 5 7 Q 2 9 s L T B f R V 8 x M y w y N z Z 9 J n F 1 b 3 Q 7 L C Z x d W 9 0 O 1 N l Y 3 R p b 2 4 x L 2 R h d G E g K D M p L 0 N o Y W 5 n Z W Q g V H l w Z S 5 7 Q 2 9 s L T B f R V 8 x N C w y N z d 9 J n F 1 b 3 Q 7 L C Z x d W 9 0 O 1 N l Y 3 R p b 2 4 x L 2 R h d G E g K D M p L 0 N o Y W 5 n Z W Q g V H l w Z S 5 7 Q 2 9 s L T B f R V 8 x N S w y N z h 9 J n F 1 b 3 Q 7 L C Z x d W 9 0 O 1 N l Y 3 R p b 2 4 x L 2 R h d G E g K D M p L 0 N o Y W 5 n Z W Q g V H l w Z S 5 7 Y m F t M 1 9 B X z E y L D I 3 O X 0 m c X V v d D s s J n F 1 b 3 Q 7 U 2 V j d G l v b j E v Z G F 0 Y S A o M y k v Q 2 h h b m d l Z C B U e X B l L n t i Y W 0 z X 0 F f M T M s M j g w f S Z x d W 9 0 O y w m c X V v d D t T Z W N 0 a W 9 u M S 9 k Y X R h I C g z K S 9 D a G F u Z 2 V k I F R 5 c G U u e 2 J h b T N f Q V 8 x N C w y O D F 9 J n F 1 b 3 Q 7 L C Z x d W 9 0 O 1 N l Y 3 R p b 2 4 x L 2 R h d G E g K D M p L 0 N o Y W 5 n Z W Q g V H l w Z S 5 7 Y m F t M 1 9 B X z E 1 L D I 4 M n 0 m c X V v d D s s J n F 1 b 3 Q 7 U 2 V j d G l v b j E v Z G F 0 Y S A o M y k v Q 2 h h b m d l Z C B U e X B l L n t i Y W 0 z X 0 J f M T I s M j g z f S Z x d W 9 0 O y w m c X V v d D t T Z W N 0 a W 9 u M S 9 k Y X R h I C g z K S 9 D a G F u Z 2 V k I F R 5 c G U u e 2 J h b T N f Q l 8 x M y w y O D R 9 J n F 1 b 3 Q 7 L C Z x d W 9 0 O 1 N l Y 3 R p b 2 4 x L 2 R h d G E g K D M p L 0 N o Y W 5 n Z W Q g V H l w Z S 5 7 Y m F t M 1 9 C X z E 0 L D I 4 N X 0 m c X V v d D s s J n F 1 b 3 Q 7 U 2 V j d G l v b j E v Z G F 0 Y S A o M y k v Q 2 h h b m d l Z C B U e X B l L n t i Y W 0 z X 0 J f M T U s M j g 2 f S Z x d W 9 0 O y w m c X V v d D t T Z W N 0 a W 9 u M S 9 k Y X R h I C g z K S 9 D a G F u Z 2 V k I F R 5 c G U u e 2 J h b T N f Q 1 8 x M y w y O D d 9 J n F 1 b 3 Q 7 L C Z x d W 9 0 O 1 N l Y 3 R p b 2 4 x L 2 R h d G E g K D M p L 0 N o Y W 5 n Z W Q g V H l w Z S 5 7 Y m F t M 1 9 D X z E 0 L D I 4 O H 0 m c X V v d D s s J n F 1 b 3 Q 7 U 2 V j d G l v b j E v Z G F 0 Y S A o M y k v Q 2 h h b m d l Z C B U e X B l L n t i Y W 0 z X 0 N f M T U s M j g 5 f S Z x d W 9 0 O y w m c X V v d D t T Z W N 0 a W 9 u M S 9 k Y X R h I C g z K S 9 D a G F u Z 2 V k I F R 5 c G U u e 2 J h b T N f R F 8 x M S w y O T B 9 J n F 1 b 3 Q 7 L C Z x d W 9 0 O 1 N l Y 3 R p b 2 4 x L 2 R h d G E g K D M p L 0 N o Y W 5 n Z W Q g V H l w Z S 5 7 Y m F t M 1 9 E X z E y L D I 5 M X 0 m c X V v d D s s J n F 1 b 3 Q 7 U 2 V j d G l v b j E v Z G F 0 Y S A o M y k v Q 2 h h b m d l Z C B U e X B l L n t i Y W 0 z X 0 R f M T M s M j k y f S Z x d W 9 0 O y w m c X V v d D t T Z W N 0 a W 9 u M S 9 k Y X R h I C g z K S 9 D a G F u Z 2 V k I F R 5 c G U u e 2 J h b T N f R F 8 x N C w y O T N 9 J n F 1 b 3 Q 7 L C Z x d W 9 0 O 1 N l Y 3 R p b 2 4 x L 2 R h d G E g K D M p L 0 N o Y W 5 n Z W Q g V H l w Z S 5 7 Y m F t M 1 9 E X z E 1 L D I 5 N H 0 m c X V v d D s s J n F 1 b 3 Q 7 U 2 V j d G l v b j E v Z G F 0 Y S A o M y k v Q 2 h h b m d l Z C B U e X B l L n t i Y W 0 z X 0 V f M T E s M j k 1 f S Z x d W 9 0 O y w m c X V v d D t T Z W N 0 a W 9 u M S 9 k Y X R h I C g z K S 9 D a G F u Z 2 V k I F R 5 c G U u e 2 J h b T N f R V 8 x M i w y O T Z 9 J n F 1 b 3 Q 7 L C Z x d W 9 0 O 1 N l Y 3 R p b 2 4 x L 2 R h d G E g K D M p L 0 N o Y W 5 n Z W Q g V H l w Z S 5 7 Y m F t M 1 9 F X z E z L D I 5 N 3 0 m c X V v d D s s J n F 1 b 3 Q 7 U 2 V j d G l v b j E v Z G F 0 Y S A o M y k v Q 2 h h b m d l Z C B U e X B l L n t i Y W 0 z X 0 V f M T Q s M j k 4 f S Z x d W 9 0 O y w m c X V v d D t T Z W N 0 a W 9 u M S 9 k Y X R h I C g z K S 9 D a G F u Z 2 V k I F R 5 c G U u e 2 J h b T N f R V 8 x N S w y O T l 9 J n F 1 b 3 Q 7 L C Z x d W 9 0 O 1 N l Y 3 R p b 2 4 x L 2 R h d G E g K D M p L 0 N o Y W 5 n Z W Q g V H l w Z S 5 7 Y 2 h z X 0 F f M T I s M z A w f S Z x d W 9 0 O y w m c X V v d D t T Z W N 0 a W 9 u M S 9 k Y X R h I C g z K S 9 D a G F u Z 2 V k I F R 5 c G U u e 2 N o c 1 9 B X z E z L D M w M X 0 m c X V v d D s s J n F 1 b 3 Q 7 U 2 V j d G l v b j E v Z G F 0 Y S A o M y k v Q 2 h h b m d l Z C B U e X B l L n t j a H N f Q V 8 x N C w z M D J 9 J n F 1 b 3 Q 7 L C Z x d W 9 0 O 1 N l Y 3 R p b 2 4 x L 2 R h d G E g K D M p L 0 N o Y W 5 n Z W Q g V H l w Z S 5 7 Y 2 h z X 0 F f M T U s M z A z f S Z x d W 9 0 O y w m c X V v d D t T Z W N 0 a W 9 u M S 9 k Y X R h I C g z K S 9 D a G F u Z 2 V k I F R 5 c G U u e 2 N o c 1 9 C X z k s M z A 0 f S Z x d W 9 0 O y w m c X V v d D t T Z W N 0 a W 9 u M S 9 k Y X R h I C g z K S 9 D a G F u Z 2 V k I F R 5 c G U u e 2 N o c 1 9 C X z E w L D M w N X 0 m c X V v d D s s J n F 1 b 3 Q 7 U 2 V j d G l v b j E v Z G F 0 Y S A o M y k v Q 2 h h b m d l Z C B U e X B l L n t j a H N f Q l 8 x M S w z M D Z 9 J n F 1 b 3 Q 7 L C Z x d W 9 0 O 1 N l Y 3 R p b 2 4 x L 2 R h d G E g K D M p L 0 N o Y W 5 n Z W Q g V H l w Z S 5 7 Y 2 h z X 0 J f M T I s M z A 3 f S Z x d W 9 0 O y w m c X V v d D t T Z W N 0 a W 9 u M S 9 k Y X R h I C g z K S 9 D a G F u Z 2 V k I F R 5 c G U u e 2 N o c 1 9 C X z E z L D M w O H 0 m c X V v d D s s J n F 1 b 3 Q 7 U 2 V j d G l v b j E v Z G F 0 Y S A o M y k v Q 2 h h b m d l Z C B U e X B l L n t j a H N f Q l 8 x N C w z M D l 9 J n F 1 b 3 Q 7 L C Z x d W 9 0 O 1 N l Y 3 R p b 2 4 x L 2 R h d G E g K D M p L 0 N o Y W 5 n Z W Q g V H l w Z S 5 7 Y 2 h z X 0 J f M T U s M z E w f S Z x d W 9 0 O y w m c X V v d D t T Z W N 0 a W 9 u M S 9 k Y X R h I C g z K S 9 D a G F u Z 2 V k I F R 5 c G U u e 2 N o c 1 9 D X z E z L D M x M X 0 m c X V v d D s s J n F 1 b 3 Q 7 U 2 V j d G l v b j E v Z G F 0 Y S A o M y k v Q 2 h h b m d l Z C B U e X B l L n t j a H N f Q 1 8 x N C w z M T J 9 J n F 1 b 3 Q 7 L C Z x d W 9 0 O 1 N l Y 3 R p b 2 4 x L 2 R h d G E g K D M p L 0 N o Y W 5 n Z W Q g V H l w Z S 5 7 Y 2 h z X 0 N f M T U s M z E z f S Z x d W 9 0 O y w m c X V v d D t T Z W N 0 a W 9 u M S 9 k Y X R h I C g z K S 9 D a G F u Z 2 V k I F R 5 c G U u e 2 N o c 1 9 E X z E x L D M x N H 0 m c X V v d D s s J n F 1 b 3 Q 7 U 2 V j d G l v b j E v Z G F 0 Y S A o M y k v Q 2 h h b m d l Z C B U e X B l L n t j a H N f R F 8 x M i w z M T V 9 J n F 1 b 3 Q 7 L C Z x d W 9 0 O 1 N l Y 3 R p b 2 4 x L 2 R h d G E g K D M p L 0 N o Y W 5 n Z W Q g V H l w Z S 5 7 Y 2 h z X 0 R f M T M s M z E 2 f S Z x d W 9 0 O y w m c X V v d D t T Z W N 0 a W 9 u M S 9 k Y X R h I C g z K S 9 D a G F u Z 2 V k I F R 5 c G U u e 2 N o c 1 9 E X z E 0 L D M x N 3 0 m c X V v d D s s J n F 1 b 3 Q 7 U 2 V j d G l v b j E v Z G F 0 Y S A o M y k v Q 2 h h b m d l Z C B U e X B l L n t j a H N f R F 8 x N S w z M T h 9 J n F 1 b 3 Q 7 L C Z x d W 9 0 O 1 N l Y 3 R p b 2 4 x L 2 R h d G E g K D M p L 0 N o Y W 5 n Z W Q g V H l w Z S 5 7 Y 2 h z X 0 V f M T E s M z E 5 f S Z x d W 9 0 O y w m c X V v d D t T Z W N 0 a W 9 u M S 9 k Y X R h I C g z K S 9 D a G F u Z 2 V k I F R 5 c G U u e 2 N o c 1 9 F X z E y L D M y M H 0 m c X V v d D s s J n F 1 b 3 Q 7 U 2 V j d G l v b j E v Z G F 0 Y S A o M y k v Q 2 h h b m d l Z C B U e X B l L n t j a H N f R V 8 x M y w z M j F 9 J n F 1 b 3 Q 7 L C Z x d W 9 0 O 1 N l Y 3 R p b 2 4 x L 2 R h d G E g K D M p L 0 N o Y W 5 n Z W Q g V H l w Z S 5 7 Y 2 h z X 0 V f M T Q s M z I y f S Z x d W 9 0 O y w m c X V v d D t T Z W N 0 a W 9 u M S 9 k Y X R h I C g z K S 9 D a G F u Z 2 V k I F R 5 c G U u e 2 N o c 1 9 F X z E 1 L D M y M 3 0 m c X V v d D s s J n F 1 b 3 Q 7 U 2 V j d G l v b j E v Z G F 0 Y S A o M y k v Q 2 h h b m d l Z C B U e X B l L n t m M 2 h f Q V 8 x M i w z M j R 9 J n F 1 b 3 Q 7 L C Z x d W 9 0 O 1 N l Y 3 R p b 2 4 x L 2 R h d G E g K D M p L 0 N o Y W 5 n Z W Q g V H l w Z S 5 7 Z j N o X 0 F f M T M s M z I 1 f S Z x d W 9 0 O y w m c X V v d D t T Z W N 0 a W 9 u M S 9 k Y X R h I C g z K S 9 D a G F u Z 2 V k I F R 5 c G U u e 2 Y z a F 9 B X z E 0 L D M y N n 0 m c X V v d D s s J n F 1 b 3 Q 7 U 2 V j d G l v b j E v Z G F 0 Y S A o M y k v Q 2 h h b m d l Z C B U e X B l L n t m M 2 h f Q V 8 x N S w z M j d 9 J n F 1 b 3 Q 7 L C Z x d W 9 0 O 1 N l Y 3 R p b 2 4 x L 2 R h d G E g K D M p L 0 N o Y W 5 n Z W Q g V H l w Z S 5 7 Z j N o X 0 J f O S w z M j h 9 J n F 1 b 3 Q 7 L C Z x d W 9 0 O 1 N l Y 3 R p b 2 4 x L 2 R h d G E g K D M p L 0 N o Y W 5 n Z W Q g V H l w Z S 5 7 Z j N o X 0 J f M T A s M z I 5 f S Z x d W 9 0 O y w m c X V v d D t T Z W N 0 a W 9 u M S 9 k Y X R h I C g z K S 9 D a G F u Z 2 V k I F R 5 c G U u e 2 Y z a F 9 C X z E x L D M z M H 0 m c X V v d D s s J n F 1 b 3 Q 7 U 2 V j d G l v b j E v Z G F 0 Y S A o M y k v Q 2 h h b m d l Z C B U e X B l L n t m M 2 h f Q l 8 x M i w z M z F 9 J n F 1 b 3 Q 7 L C Z x d W 9 0 O 1 N l Y 3 R p b 2 4 x L 2 R h d G E g K D M p L 0 N o Y W 5 n Z W Q g V H l w Z S 5 7 Z j N o X 0 J f M T M s M z M y f S Z x d W 9 0 O y w m c X V v d D t T Z W N 0 a W 9 u M S 9 k Y X R h I C g z K S 9 D a G F u Z 2 V k I F R 5 c G U u e 2 Y z a F 9 C X z E 0 L D M z M 3 0 m c X V v d D s s J n F 1 b 3 Q 7 U 2 V j d G l v b j E v Z G F 0 Y S A o M y k v Q 2 h h b m d l Z C B U e X B l L n t m M 2 h f Q l 8 x N S w z M z R 9 J n F 1 b 3 Q 7 L C Z x d W 9 0 O 1 N l Y 3 R p b 2 4 x L 2 R h d G E g K D M p L 0 N o Y W 5 n Z W Q g V H l w Z S 5 7 Z j N o X 0 N f M T A s M z M 1 f S Z x d W 9 0 O y w m c X V v d D t T Z W N 0 a W 9 u M S 9 k Y X R h I C g z K S 9 D a G F u Z 2 V k I F R 5 c G U u e 2 Y z a F 9 D X z E x L D M z N n 0 m c X V v d D s s J n F 1 b 3 Q 7 U 2 V j d G l v b j E v Z G F 0 Y S A o M y k v Q 2 h h b m d l Z C B U e X B l L n t m M 2 h f Q 1 8 x M i w z M z d 9 J n F 1 b 3 Q 7 L C Z x d W 9 0 O 1 N l Y 3 R p b 2 4 x L 2 R h d G E g K D M p L 0 N o Y W 5 n Z W Q g V H l w Z S 5 7 Z j N o X 0 N f M T M s M z M 4 f S Z x d W 9 0 O y w m c X V v d D t T Z W N 0 a W 9 u M S 9 k Y X R h I C g z K S 9 D a G F u Z 2 V k I F R 5 c G U u e 2 Y z a F 9 D X z E 0 L D M z O X 0 m c X V v d D s s J n F 1 b 3 Q 7 U 2 V j d G l v b j E v Z G F 0 Y S A o M y k v Q 2 h h b m d l Z C B U e X B l L n t m M 2 h f Q 1 8 x N S w z N D B 9 J n F 1 b 3 Q 7 L C Z x d W 9 0 O 1 N l Y 3 R p b 2 4 x L 2 R h d G E g K D M p L 0 N o Y W 5 n Z W Q g V H l w Z S 5 7 Z j N o X 0 R f M T E s M z Q x f S Z x d W 9 0 O y w m c X V v d D t T Z W N 0 a W 9 u M S 9 k Y X R h I C g z K S 9 D a G F u Z 2 V k I F R 5 c G U u e 2 Y z a F 9 E X z E y L D M 0 M n 0 m c X V v d D s s J n F 1 b 3 Q 7 U 2 V j d G l v b j E v Z G F 0 Y S A o M y k v Q 2 h h b m d l Z C B U e X B l L n t m M 2 h f R F 8 x M y w z N D N 9 J n F 1 b 3 Q 7 L C Z x d W 9 0 O 1 N l Y 3 R p b 2 4 x L 2 R h d G E g K D M p L 0 N o Y W 5 n Z W Q g V H l w Z S 5 7 Z j N o X 0 R f M T Q s M z Q 0 f S Z x d W 9 0 O y w m c X V v d D t T Z W N 0 a W 9 u M S 9 k Y X R h I C g z K S 9 D a G F u Z 2 V k I F R 5 c G U u e 2 Y z a F 9 E X z E 1 L D M 0 N X 0 m c X V v d D s s J n F 1 b 3 Q 7 U 2 V j d G l v b j E v Z G F 0 Y S A o M y k v Q 2 h h b m d l Z C B U e X B l L n t m M 2 h f R V 8 x M S w z N D Z 9 J n F 1 b 3 Q 7 L C Z x d W 9 0 O 1 N l Y 3 R p b 2 4 x L 2 R h d G E g K D M p L 0 N o Y W 5 n Z W Q g V H l w Z S 5 7 Z j N o X 0 V f M T I s M z Q 3 f S Z x d W 9 0 O y w m c X V v d D t T Z W N 0 a W 9 u M S 9 k Y X R h I C g z K S 9 D a G F u Z 2 V k I F R 5 c G U u e 2 Y z a F 9 F X z E z L D M 0 O H 0 m c X V v d D s s J n F 1 b 3 Q 7 U 2 V j d G l v b j E v Z G F 0 Y S A o M y k v Q 2 h h b m d l Z C B U e X B l L n t m M 2 h f R V 8 x N C w z N D l 9 J n F 1 b 3 Q 7 L C Z x d W 9 0 O 1 N l Y 3 R p b 2 4 x L 2 R h d G E g K D M p L 0 N o Y W 5 n Z W Q g V H l w Z S 5 7 Z j N o X 0 V f M T U s M z U w f S Z x d W 9 0 O y w m c X V v d D t T Z W N 0 a W 9 u M S 9 k Y X R h I C g z K S 9 D a G F u Z 2 V k I F R 5 c G U u e 3 B n b T F f Q V 8 x M i w z N T F 9 J n F 1 b 3 Q 7 L C Z x d W 9 0 O 1 N l Y 3 R p b 2 4 x L 2 R h d G E g K D M p L 0 N o Y W 5 n Z W Q g V H l w Z S 5 7 c G d t M V 9 B X z E z L D M 1 M n 0 m c X V v d D s s J n F 1 b 3 Q 7 U 2 V j d G l v b j E v Z G F 0 Y S A o M y k v Q 2 h h b m d l Z C B U e X B l L n t w Z 2 0 x X 0 F f M T Q s M z U z f S Z x d W 9 0 O y w m c X V v d D t T Z W N 0 a W 9 u M S 9 k Y X R h I C g z K S 9 D a G F u Z 2 V k I F R 5 c G U u e 3 B n b T F f Q V 8 x N S w z N T R 9 J n F 1 b 3 Q 7 L C Z x d W 9 0 O 1 N l Y 3 R p b 2 4 x L 2 R h d G E g K D M p L 0 N o Y W 5 n Z W Q g V H l w Z S 5 7 c G d t M V 9 C X z k s M z U 1 f S Z x d W 9 0 O y w m c X V v d D t T Z W N 0 a W 9 u M S 9 k Y X R h I C g z K S 9 D a G F u Z 2 V k I F R 5 c G U u e 3 B n b T F f Q l 8 x M C w z N T Z 9 J n F 1 b 3 Q 7 L C Z x d W 9 0 O 1 N l Y 3 R p b 2 4 x L 2 R h d G E g K D M p L 0 N o Y W 5 n Z W Q g V H l w Z S 5 7 c G d t M V 9 C X z E x L D M 1 N 3 0 m c X V v d D s s J n F 1 b 3 Q 7 U 2 V j d G l v b j E v Z G F 0 Y S A o M y k v Q 2 h h b m d l Z C B U e X B l L n t w Z 2 0 x X 0 J f M T I s M z U 4 f S Z x d W 9 0 O y w m c X V v d D t T Z W N 0 a W 9 u M S 9 k Y X R h I C g z K S 9 D a G F u Z 2 V k I F R 5 c G U u e 3 B n b T F f Q l 8 x M y w z N T l 9 J n F 1 b 3 Q 7 L C Z x d W 9 0 O 1 N l Y 3 R p b 2 4 x L 2 R h d G E g K D M p L 0 N o Y W 5 n Z W Q g V H l w Z S 5 7 c G d t M V 9 C X z E 0 L D M 2 M H 0 m c X V v d D s s J n F 1 b 3 Q 7 U 2 V j d G l v b j E v Z G F 0 Y S A o M y k v Q 2 h h b m d l Z C B U e X B l L n t w Z 2 0 x X 0 J f M T U s M z Y x f S Z x d W 9 0 O y w m c X V v d D t T Z W N 0 a W 9 u M S 9 k Y X R h I C g z K S 9 D a G F u Z 2 V k I F R 5 c G U u e 3 B n b T F f Q 1 8 x M i w z N j J 9 J n F 1 b 3 Q 7 L C Z x d W 9 0 O 1 N l Y 3 R p b 2 4 x L 2 R h d G E g K D M p L 0 N o Y W 5 n Z W Q g V H l w Z S 5 7 c G d t M V 9 D X z E z L D M 2 M 3 0 m c X V v d D s s J n F 1 b 3 Q 7 U 2 V j d G l v b j E v Z G F 0 Y S A o M y k v Q 2 h h b m d l Z C B U e X B l L n t w Z 2 0 x X 0 N f M T Q s M z Y 0 f S Z x d W 9 0 O y w m c X V v d D t T Z W N 0 a W 9 u M S 9 k Y X R h I C g z K S 9 D a G F u Z 2 V k I F R 5 c G U u e 3 B n b T F f Q 1 8 x N S w z N j V 9 J n F 1 b 3 Q 7 L C Z x d W 9 0 O 1 N l Y 3 R p b 2 4 x L 2 R h d G E g K D M p L 0 N o Y W 5 n Z W Q g V H l w Z S 5 7 c G d t M V 9 E X z E x L D M 2 N n 0 m c X V v d D s s J n F 1 b 3 Q 7 U 2 V j d G l v b j E v Z G F 0 Y S A o M y k v Q 2 h h b m d l Z C B U e X B l L n t w Z 2 0 x X 0 R f M T I s M z Y 3 f S Z x d W 9 0 O y w m c X V v d D t T Z W N 0 a W 9 u M S 9 k Y X R h I C g z K S 9 D a G F u Z 2 V k I F R 5 c G U u e 3 B n b T F f R F 8 x M y w z N j h 9 J n F 1 b 3 Q 7 L C Z x d W 9 0 O 1 N l Y 3 R p b 2 4 x L 2 R h d G E g K D M p L 0 N o Y W 5 n Z W Q g V H l w Z S 5 7 c G d t M V 9 E X z E 0 L D M 2 O X 0 m c X V v d D s s J n F 1 b 3 Q 7 U 2 V j d G l v b j E v Z G F 0 Y S A o M y k v Q 2 h h b m d l Z C B U e X B l L n t w Z 2 0 x X 0 R f M T U s M z c w f S Z x d W 9 0 O y w m c X V v d D t T Z W N 0 a W 9 u M S 9 k Y X R h I C g z K S 9 D a G F u Z 2 V k I F R 5 c G U u e 3 B n b T F f R V 8 x M S w z N z F 9 J n F 1 b 3 Q 7 L C Z x d W 9 0 O 1 N l Y 3 R p b 2 4 x L 2 R h d G E g K D M p L 0 N o Y W 5 n Z W Q g V H l w Z S 5 7 c G d t M V 9 F X z E y L D M 3 M n 0 m c X V v d D s s J n F 1 b 3 Q 7 U 2 V j d G l v b j E v Z G F 0 Y S A o M y k v Q 2 h h b m d l Z C B U e X B l L n t w Z 2 0 x X 0 V f M T M s M z c z f S Z x d W 9 0 O y w m c X V v d D t T Z W N 0 a W 9 u M S 9 k Y X R h I C g z K S 9 D a G F u Z 2 V k I F R 5 c G U u e 3 B n b T F f R V 8 x N C w z N z R 9 J n F 1 b 3 Q 7 L C Z x d W 9 0 O 1 N l Y 3 R p b 2 4 x L 2 R h d G E g K D M p L 0 N o Y W 5 n Z W Q g V H l w Z S 5 7 c G d t M V 9 F X z E 1 L D M 3 N X 0 m c X V v d D s s J n F 1 b 3 Q 7 U 2 V j d G l v b j E v Z G F 0 Y S A o M y k v Q 2 h h b m d l Z C B U e X B l L n s s M z c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0 Y S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M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l M j A o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y L T A x V D E x O j E x O j M z L j g 5 M j M 1 M T F a I i A v P j x F b n R y e S B U e X B l P S J G a W x s Q 2 9 s d W 1 u V H l w Z X M i I F Z h b H V l P S J z Q X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2 d 0 X 2 x l d H R l c l 9 u c i Z x d W 9 0 O y w m c X V v d D t i Y W 0 z X 0 F f M S Z x d W 9 0 O y w m c X V v d D t i Y W 0 z X 0 F f M i Z x d W 9 0 O y w m c X V v d D t i Y W 0 z X 0 F f M y Z x d W 9 0 O y w m c X V v d D t i Y W 0 z X 0 F f N C Z x d W 9 0 O y w m c X V v d D t i Y W 0 z X 0 F f N S Z x d W 9 0 O y w m c X V v d D t i Y W 0 z X 0 F f N i Z x d W 9 0 O y w m c X V v d D t i Y W 0 z X 0 F f N y Z x d W 9 0 O y w m c X V v d D t i Y W 0 z X 0 F f O C Z x d W 9 0 O y w m c X V v d D t i Y W 0 z X 0 F f O S Z x d W 9 0 O y w m c X V v d D t i Y W 0 z X 0 F f M T A m c X V v d D s s J n F 1 b 3 Q 7 Y m F t M 1 9 B X z E x J n F 1 b 3 Q 7 L C Z x d W 9 0 O 2 J h b T N f Q l 8 x J n F 1 b 3 Q 7 L C Z x d W 9 0 O 2 J h b T N f Q l 8 y J n F 1 b 3 Q 7 L C Z x d W 9 0 O 2 J h b T N f Q l 8 z J n F 1 b 3 Q 7 L C Z x d W 9 0 O 2 J h b T N f Q l 8 0 J n F 1 b 3 Q 7 L C Z x d W 9 0 O 2 J h b T N f Q l 8 1 J n F 1 b 3 Q 7 L C Z x d W 9 0 O 2 J h b T N f Q l 8 2 J n F 1 b 3 Q 7 L C Z x d W 9 0 O 2 J h b T N f Q l 8 3 J n F 1 b 3 Q 7 L C Z x d W 9 0 O 2 J h b T N f Q l 8 4 J n F 1 b 3 Q 7 L C Z x d W 9 0 O 2 J h b T N f Q l 8 5 J n F 1 b 3 Q 7 L C Z x d W 9 0 O 2 J h b T N f Q l 8 x M C Z x d W 9 0 O y w m c X V v d D t i Y W 0 z X 0 J f M T E m c X V v d D s s J n F 1 b 3 Q 7 Y m F t M 1 9 D X z E m c X V v d D s s J n F 1 b 3 Q 7 Y m F t M 1 9 D X z I m c X V v d D s s J n F 1 b 3 Q 7 Y m F t M 1 9 D X z M m c X V v d D s s J n F 1 b 3 Q 7 Y m F t M 1 9 D X z Q m c X V v d D s s J n F 1 b 3 Q 7 Y m F t M 1 9 D X z U m c X V v d D s s J n F 1 b 3 Q 7 Y m F t M 1 9 D X z Y m c X V v d D s s J n F 1 b 3 Q 7 Y m F t M 1 9 D X z c m c X V v d D s s J n F 1 b 3 Q 7 Y m F t M 1 9 D X z g m c X V v d D s s J n F 1 b 3 Q 7 Y m F t M 1 9 D X z k m c X V v d D s s J n F 1 b 3 Q 7 Y m F t M 1 9 D X z E w J n F 1 b 3 Q 7 L C Z x d W 9 0 O 2 J h b T N f Q 1 8 x M S Z x d W 9 0 O y w m c X V v d D t i Y W 0 z X 0 N f M T I m c X V v d D s s J n F 1 b 3 Q 7 Y m F t M 1 9 E X z E m c X V v d D s s J n F 1 b 3 Q 7 Y m F t M 1 9 E X z I m c X V v d D s s J n F 1 b 3 Q 7 Y m F t M 1 9 E X z M m c X V v d D s s J n F 1 b 3 Q 7 Y m F t M 1 9 E X z Q m c X V v d D s s J n F 1 b 3 Q 7 Y m F t M 1 9 E X z U m c X V v d D s s J n F 1 b 3 Q 7 Y m F t M 1 9 E X z Y m c X V v d D s s J n F 1 b 3 Q 7 Y m F t M 1 9 E X z c m c X V v d D s s J n F 1 b 3 Q 7 Y m F t M 1 9 E X z g m c X V v d D s s J n F 1 b 3 Q 7 Y m F t M 1 9 E X z k m c X V v d D s s J n F 1 b 3 Q 7 Y m F t M 1 9 E X z E w J n F 1 b 3 Q 7 L C Z x d W 9 0 O 2 J h b T N f R V 8 x J n F 1 b 3 Q 7 L C Z x d W 9 0 O 2 J h b T N f R V 8 y J n F 1 b 3 Q 7 L C Z x d W 9 0 O 2 J h b T N f R V 8 z J n F 1 b 3 Q 7 L C Z x d W 9 0 O 2 J h b T N f R V 8 0 J n F 1 b 3 Q 7 L C Z x d W 9 0 O 2 J h b T N f R V 8 1 J n F 1 b 3 Q 7 L C Z x d W 9 0 O 2 J h b T N f R V 8 2 J n F 1 b 3 Q 7 L C Z x d W 9 0 O 2 J h b T N f R V 8 3 J n F 1 b 3 Q 7 L C Z x d W 9 0 O 2 J h b T N f R V 8 4 J n F 1 b 3 Q 7 L C Z x d W 9 0 O 2 J h b T N f R V 8 5 J n F 1 b 3 Q 7 L C Z x d W 9 0 O 2 J h b T N f R V 8 x M C Z x d W 9 0 O y w m c X V v d D t j a H N f Q V 8 x J n F 1 b 3 Q 7 L C Z x d W 9 0 O 2 N o c 1 9 B X z I m c X V v d D s s J n F 1 b 3 Q 7 Y 2 h z X 0 F f M y Z x d W 9 0 O y w m c X V v d D t j a H N f Q V 8 0 J n F 1 b 3 Q 7 L C Z x d W 9 0 O 2 N o c 1 9 B X z U m c X V v d D s s J n F 1 b 3 Q 7 Y 2 h z X 0 F f N i Z x d W 9 0 O y w m c X V v d D t j a H N f Q V 8 3 J n F 1 b 3 Q 7 L C Z x d W 9 0 O 2 N o c 1 9 B X z g m c X V v d D s s J n F 1 b 3 Q 7 Y 2 h z X 0 F f O S Z x d W 9 0 O y w m c X V v d D t j a H N f Q V 8 x M C Z x d W 9 0 O y w m c X V v d D t j a H N f Q V 8 x M S Z x d W 9 0 O y w m c X V v d D t j a H N f Q l 8 x J n F 1 b 3 Q 7 L C Z x d W 9 0 O 2 N o c 1 9 C X z I m c X V v d D s s J n F 1 b 3 Q 7 Y 2 h z X 0 J f M y Z x d W 9 0 O y w m c X V v d D t j a H N f Q l 8 0 J n F 1 b 3 Q 7 L C Z x d W 9 0 O 2 N o c 1 9 C X z U m c X V v d D s s J n F 1 b 3 Q 7 Y 2 h z X 0 J f N i Z x d W 9 0 O y w m c X V v d D t j a H N f Q l 8 3 J n F 1 b 3 Q 7 L C Z x d W 9 0 O 2 N o c 1 9 C X z g m c X V v d D s s J n F 1 b 3 Q 7 Y 2 h z X 0 N f M S Z x d W 9 0 O y w m c X V v d D t j a H N f Q 1 8 y J n F 1 b 3 Q 7 L C Z x d W 9 0 O 2 N o c 1 9 D X z M m c X V v d D s s J n F 1 b 3 Q 7 Y 2 h z X 0 N f N C Z x d W 9 0 O y w m c X V v d D t j a H N f Q 1 8 1 J n F 1 b 3 Q 7 L C Z x d W 9 0 O 2 N o c 1 9 D X z Y m c X V v d D s s J n F 1 b 3 Q 7 Y 2 h z X 0 N f N y Z x d W 9 0 O y w m c X V v d D t j a H N f Q 1 8 4 J n F 1 b 3 Q 7 L C Z x d W 9 0 O 2 N o c 1 9 D X z k m c X V v d D s s J n F 1 b 3 Q 7 Y 2 h z X 0 N f M T A m c X V v d D s s J n F 1 b 3 Q 7 Y 2 h z X 0 N f M T E m c X V v d D s s J n F 1 b 3 Q 7 Y 2 h z X 0 N f M T I m c X V v d D s s J n F 1 b 3 Q 7 Y 2 h z X 0 R f M S Z x d W 9 0 O y w m c X V v d D t j a H N f R F 8 y J n F 1 b 3 Q 7 L C Z x d W 9 0 O 2 N o c 1 9 E X z M m c X V v d D s s J n F 1 b 3 Q 7 Y 2 h z X 0 R f N C Z x d W 9 0 O y w m c X V v d D t j a H N f R F 8 1 J n F 1 b 3 Q 7 L C Z x d W 9 0 O 2 N o c 1 9 E X z Y m c X V v d D s s J n F 1 b 3 Q 7 Y 2 h z X 0 R f N y Z x d W 9 0 O y w m c X V v d D t j a H N f R F 8 4 J n F 1 b 3 Q 7 L C Z x d W 9 0 O 2 N o c 1 9 E X z k m c X V v d D s s J n F 1 b 3 Q 7 Y 2 h z X 0 R f M T A m c X V v d D s s J n F 1 b 3 Q 7 Y 2 h z X 0 V f M S Z x d W 9 0 O y w m c X V v d D t j a H N f R V 8 y J n F 1 b 3 Q 7 L C Z x d W 9 0 O 2 N o c 1 9 F X z M m c X V v d D s s J n F 1 b 3 Q 7 Y 2 h z X 0 V f N C Z x d W 9 0 O y w m c X V v d D t j a H N f R V 8 1 J n F 1 b 3 Q 7 L C Z x d W 9 0 O 2 N o c 1 9 F X z Y m c X V v d D s s J n F 1 b 3 Q 7 Y 2 h z X 0 V f N y Z x d W 9 0 O y w m c X V v d D t j a H N f R V 8 4 J n F 1 b 3 Q 7 L C Z x d W 9 0 O 2 N o c 1 9 F X z k m c X V v d D s s J n F 1 b 3 Q 7 Y 2 h z X 0 V f M T A m c X V v d D s s J n F 1 b 3 Q 7 Q 2 9 s L T B f Q V 8 x J n F 1 b 3 Q 7 L C Z x d W 9 0 O 0 N v b C 0 w X 0 F f M i Z x d W 9 0 O y w m c X V v d D t D b 2 w t M F 9 B X z M m c X V v d D s s J n F 1 b 3 Q 7 Q 2 9 s L T B f Q V 8 0 J n F 1 b 3 Q 7 L C Z x d W 9 0 O 0 N v b C 0 w X 0 F f N S Z x d W 9 0 O y w m c X V v d D t D b 2 w t M F 9 B X z Y m c X V v d D s s J n F 1 b 3 Q 7 Q 2 9 s L T B f Q V 8 3 J n F 1 b 3 Q 7 L C Z x d W 9 0 O 0 N v b C 0 w X 0 F f O C Z x d W 9 0 O y w m c X V v d D t D b 2 w t M F 9 B X z k m c X V v d D s s J n F 1 b 3 Q 7 Q 2 9 s L T B f Q V 8 x M C Z x d W 9 0 O y w m c X V v d D t D b 2 w t M F 9 B X z E x J n F 1 b 3 Q 7 L C Z x d W 9 0 O 0 N v b C 0 w X 0 J f M S Z x d W 9 0 O y w m c X V v d D t D b 2 w t M F 9 C X z I m c X V v d D s s J n F 1 b 3 Q 7 Q 2 9 s L T B f Q l 8 z J n F 1 b 3 Q 7 L C Z x d W 9 0 O 0 N v b C 0 w X 0 J f N C Z x d W 9 0 O y w m c X V v d D t D b 2 w t M F 9 C X z U m c X V v d D s s J n F 1 b 3 Q 7 Q 2 9 s L T B f Q l 8 2 J n F 1 b 3 Q 7 L C Z x d W 9 0 O 0 N v b C 0 w X 0 J f N y Z x d W 9 0 O y w m c X V v d D t D b 2 w t M F 9 C X z g m c X V v d D s s J n F 1 b 3 Q 7 Q 2 9 s L T B f Q l 8 5 J n F 1 b 3 Q 7 L C Z x d W 9 0 O 0 N v b C 0 w X 0 N f M S Z x d W 9 0 O y w m c X V v d D t D b 2 w t M F 9 D X z I m c X V v d D s s J n F 1 b 3 Q 7 Q 2 9 s L T B f Q 1 8 z J n F 1 b 3 Q 7 L C Z x d W 9 0 O 0 N v b C 0 w X 0 N f N C Z x d W 9 0 O y w m c X V v d D t D b 2 w t M F 9 D X z U m c X V v d D s s J n F 1 b 3 Q 7 Q 2 9 s L T B f Q 1 8 2 J n F 1 b 3 Q 7 L C Z x d W 9 0 O 0 N v b C 0 w X 0 N f N y Z x d W 9 0 O y w m c X V v d D t D b 2 w t M F 9 D X z g m c X V v d D s s J n F 1 b 3 Q 7 Q 2 9 s L T B f Q 1 8 5 J n F 1 b 3 Q 7 L C Z x d W 9 0 O 0 N v b C 0 w X 0 N f M T A m c X V v d D s s J n F 1 b 3 Q 7 Q 2 9 s L T B f Q 1 8 x M S Z x d W 9 0 O y w m c X V v d D t D b 2 w t M F 9 D X z E y J n F 1 b 3 Q 7 L C Z x d W 9 0 O 0 N v b C 0 w X 0 N f M T M m c X V v d D s s J n F 1 b 3 Q 7 Q 2 9 s L T B f R F 8 x J n F 1 b 3 Q 7 L C Z x d W 9 0 O 0 N v b C 0 w X 0 R f M i Z x d W 9 0 O y w m c X V v d D t D b 2 w t M F 9 E X z M m c X V v d D s s J n F 1 b 3 Q 7 Q 2 9 s L T B f R F 8 0 J n F 1 b 3 Q 7 L C Z x d W 9 0 O 0 N v b C 0 w X 0 R f N S Z x d W 9 0 O y w m c X V v d D t D b 2 w t M F 9 E X z Y m c X V v d D s s J n F 1 b 3 Q 7 Q 2 9 s L T B f R F 8 3 J n F 1 b 3 Q 7 L C Z x d W 9 0 O 0 N v b C 0 w X 0 R f O C Z x d W 9 0 O y w m c X V v d D t D b 2 w t M F 9 E X z k m c X V v d D s s J n F 1 b 3 Q 7 Q 2 9 s L T B f R F 8 x M C Z x d W 9 0 O y w m c X V v d D t D b 2 w t M F 9 E X z E x J n F 1 b 3 Q 7 L C Z x d W 9 0 O 0 N v b C 0 w X 0 R f M T I m c X V v d D s s J n F 1 b 3 Q 7 Q 2 9 s L T B f R V 8 x J n F 1 b 3 Q 7 L C Z x d W 9 0 O 0 N v b C 0 w X 0 V f M i Z x d W 9 0 O y w m c X V v d D t D b 2 w t M F 9 F X z M m c X V v d D s s J n F 1 b 3 Q 7 Q 2 9 s L T B f R V 8 0 J n F 1 b 3 Q 7 L C Z x d W 9 0 O 0 N v b C 0 w X 0 V f N S Z x d W 9 0 O y w m c X V v d D t D b 2 w t M F 9 F X z Y m c X V v d D s s J n F 1 b 3 Q 7 Q 2 9 s L T B f R V 8 3 J n F 1 b 3 Q 7 L C Z x d W 9 0 O 0 N v b C 0 w X 0 V f O C Z x d W 9 0 O y w m c X V v d D t D b 2 w t M F 9 F X z k m c X V v d D s s J n F 1 b 3 Q 7 Q 2 9 s L T B f R V 8 x M C Z x d W 9 0 O y w m c X V v d D t D b 2 w t M F 9 F X z E x J n F 1 b 3 Q 7 L C Z x d W 9 0 O 2 Y z a F 9 B X z E m c X V v d D s s J n F 1 b 3 Q 7 Z j N o X 0 F f M i Z x d W 9 0 O y w m c X V v d D t m M 2 h f Q V 8 z J n F 1 b 3 Q 7 L C Z x d W 9 0 O 2 Y z a F 9 B X z Q m c X V v d D s s J n F 1 b 3 Q 7 Z j N o X 0 F f N S Z x d W 9 0 O y w m c X V v d D t m M 2 h f Q V 8 2 J n F 1 b 3 Q 7 L C Z x d W 9 0 O 2 Y z a F 9 B X z c m c X V v d D s s J n F 1 b 3 Q 7 Z j N o X 0 F f O C Z x d W 9 0 O y w m c X V v d D t m M 2 h f Q V 8 5 J n F 1 b 3 Q 7 L C Z x d W 9 0 O 2 Y z a F 9 B X z E w J n F 1 b 3 Q 7 L C Z x d W 9 0 O 2 Y z a F 9 B X z E x J n F 1 b 3 Q 7 L C Z x d W 9 0 O 2 Y z a F 9 C X z E m c X V v d D s s J n F 1 b 3 Q 7 Z j N o X 0 J f M i Z x d W 9 0 O y w m c X V v d D t m M 2 h f Q l 8 z J n F 1 b 3 Q 7 L C Z x d W 9 0 O 2 Y z a F 9 C X z Q m c X V v d D s s J n F 1 b 3 Q 7 Z j N o X 0 J f N S Z x d W 9 0 O y w m c X V v d D t m M 2 h f Q l 8 2 J n F 1 b 3 Q 7 L C Z x d W 9 0 O 2 Y z a F 9 C X z c m c X V v d D s s J n F 1 b 3 Q 7 Z j N o X 0 J f O C Z x d W 9 0 O y w m c X V v d D t m M 2 h f Q 1 8 x J n F 1 b 3 Q 7 L C Z x d W 9 0 O 2 Y z a F 9 D X z I m c X V v d D s s J n F 1 b 3 Q 7 Z j N o X 0 N f M y Z x d W 9 0 O y w m c X V v d D t m M 2 h f Q 1 8 0 J n F 1 b 3 Q 7 L C Z x d W 9 0 O 2 Y z a F 9 D X z U m c X V v d D s s J n F 1 b 3 Q 7 Z j N o X 0 N f N i Z x d W 9 0 O y w m c X V v d D t m M 2 h f Q 1 8 3 J n F 1 b 3 Q 7 L C Z x d W 9 0 O 2 Y z a F 9 D X z g m c X V v d D s s J n F 1 b 3 Q 7 Z j N o X 0 N f O S Z x d W 9 0 O y w m c X V v d D t m M 2 h f R F 8 x J n F 1 b 3 Q 7 L C Z x d W 9 0 O 2 Y z a F 9 E X z I m c X V v d D s s J n F 1 b 3 Q 7 Z j N o X 0 R f M y Z x d W 9 0 O y w m c X V v d D t m M 2 h f R F 8 0 J n F 1 b 3 Q 7 L C Z x d W 9 0 O 2 Y z a F 9 E X z U m c X V v d D s s J n F 1 b 3 Q 7 Z j N o X 0 R f N i Z x d W 9 0 O y w m c X V v d D t m M 2 h f R F 8 3 J n F 1 b 3 Q 7 L C Z x d W 9 0 O 2 Y z a F 9 E X z g m c X V v d D s s J n F 1 b 3 Q 7 Z j N o X 0 R f O S Z x d W 9 0 O y w m c X V v d D t m M 2 h f R F 8 x M C Z x d W 9 0 O y w m c X V v d D t m M 2 h f R V 8 x J n F 1 b 3 Q 7 L C Z x d W 9 0 O 2 Y z a F 9 F X z I m c X V v d D s s J n F 1 b 3 Q 7 Z j N o X 0 V f M y Z x d W 9 0 O y w m c X V v d D t m M 2 h f R V 8 0 J n F 1 b 3 Q 7 L C Z x d W 9 0 O 2 Y z a F 9 F X z U m c X V v d D s s J n F 1 b 3 Q 7 Z j N o X 0 V f N i Z x d W 9 0 O y w m c X V v d D t m M 2 h f R V 8 3 J n F 1 b 3 Q 7 L C Z x d W 9 0 O 2 Y z a F 9 F X z g m c X V v d D s s J n F 1 b 3 Q 7 Z j N o X 0 V f O S Z x d W 9 0 O y w m c X V v d D t m M 2 h f R V 8 x M C Z x d W 9 0 O y w m c X V v d D t w Z 2 0 x X 0 F f M S Z x d W 9 0 O y w m c X V v d D t w Z 2 0 x X 0 F f M i Z x d W 9 0 O y w m c X V v d D t w Z 2 0 x X 0 F f M y Z x d W 9 0 O y w m c X V v d D t w Z 2 0 x X 0 F f N C Z x d W 9 0 O y w m c X V v d D t w Z 2 0 x X 0 F f N S Z x d W 9 0 O y w m c X V v d D t w Z 2 0 x X 0 F f N i Z x d W 9 0 O y w m c X V v d D t w Z 2 0 x X 0 F f N y Z x d W 9 0 O y w m c X V v d D t w Z 2 0 x X 0 F f O C Z x d W 9 0 O y w m c X V v d D t w Z 2 0 x X 0 F f O S Z x d W 9 0 O y w m c X V v d D t w Z 2 0 x X 0 F f M T A m c X V v d D s s J n F 1 b 3 Q 7 c G d t M V 9 B X z E x J n F 1 b 3 Q 7 L C Z x d W 9 0 O 3 B n b T F f Q l 8 x J n F 1 b 3 Q 7 L C Z x d W 9 0 O 3 B n b T F f Q l 8 y J n F 1 b 3 Q 7 L C Z x d W 9 0 O 3 B n b T F f Q l 8 z J n F 1 b 3 Q 7 L C Z x d W 9 0 O 3 B n b T F f Q l 8 0 J n F 1 b 3 Q 7 L C Z x d W 9 0 O 3 B n b T F f Q l 8 1 J n F 1 b 3 Q 7 L C Z x d W 9 0 O 3 B n b T F f Q l 8 2 J n F 1 b 3 Q 7 L C Z x d W 9 0 O 3 B n b T F f Q l 8 3 J n F 1 b 3 Q 7 L C Z x d W 9 0 O 3 B n b T F f Q l 8 4 J n F 1 b 3 Q 7 L C Z x d W 9 0 O 3 B n b T F f Q 1 8 x J n F 1 b 3 Q 7 L C Z x d W 9 0 O 3 B n b T F f Q 1 8 y J n F 1 b 3 Q 7 L C Z x d W 9 0 O 3 B n b T F f Q 1 8 z J n F 1 b 3 Q 7 L C Z x d W 9 0 O 3 B n b T F f Q 1 8 0 J n F 1 b 3 Q 7 L C Z x d W 9 0 O 3 B n b T F f Q 1 8 1 J n F 1 b 3 Q 7 L C Z x d W 9 0 O 3 B n b T F f Q 1 8 2 J n F 1 b 3 Q 7 L C Z x d W 9 0 O 3 B n b T F f Q 1 8 3 J n F 1 b 3 Q 7 L C Z x d W 9 0 O 3 B n b T F f Q 1 8 4 J n F 1 b 3 Q 7 L C Z x d W 9 0 O 3 B n b T F f Q 1 8 5 J n F 1 b 3 Q 7 L C Z x d W 9 0 O 3 B n b T F f Q 1 8 x M C Z x d W 9 0 O y w m c X V v d D t w Z 2 0 x X 0 N f M T E m c X V v d D s s J n F 1 b 3 Q 7 c G d t M V 9 E X z E m c X V v d D s s J n F 1 b 3 Q 7 c G d t M V 9 E X z I m c X V v d D s s J n F 1 b 3 Q 7 c G d t M V 9 E X z M m c X V v d D s s J n F 1 b 3 Q 7 c G d t M V 9 E X z Q m c X V v d D s s J n F 1 b 3 Q 7 c G d t M V 9 E X z U m c X V v d D s s J n F 1 b 3 Q 7 c G d t M V 9 E X z Y m c X V v d D s s J n F 1 b 3 Q 7 c G d t M V 9 E X z c m c X V v d D s s J n F 1 b 3 Q 7 c G d t M V 9 E X z g m c X V v d D s s J n F 1 b 3 Q 7 c G d t M V 9 E X z k m c X V v d D s s J n F 1 b 3 Q 7 c G d t M V 9 E X z E w J n F 1 b 3 Q 7 L C Z x d W 9 0 O 3 B n b T F f R V 8 x J n F 1 b 3 Q 7 L C Z x d W 9 0 O 3 B n b T F f R V 8 y J n F 1 b 3 Q 7 L C Z x d W 9 0 O 3 B n b T F f R V 8 z J n F 1 b 3 Q 7 L C Z x d W 9 0 O 3 B n b T F f R V 8 0 J n F 1 b 3 Q 7 L C Z x d W 9 0 O 3 B n b T F f R V 8 1 J n F 1 b 3 Q 7 L C Z x d W 9 0 O 3 B n b T F f R V 8 2 J n F 1 b 3 Q 7 L C Z x d W 9 0 O 3 B n b T F f R V 8 3 J n F 1 b 3 Q 7 L C Z x d W 9 0 O 3 B n b T F f R V 8 4 J n F 1 b 3 Q 7 L C Z x d W 9 0 O 3 B n b T F f R V 8 5 J n F 1 b 3 Q 7 L C Z x d W 9 0 O 3 B n b T F f R V 8 x M C Z x d W 9 0 O y w m c X V v d D t D b 2 w t M F 9 B X z E y J n F 1 b 3 Q 7 L C Z x d W 9 0 O 0 N v b C 0 w X 0 F f M T M m c X V v d D s s J n F 1 b 3 Q 7 Q 2 9 s L T B f Q V 8 x N C Z x d W 9 0 O y w m c X V v d D t D b 2 w t M F 9 B X z E 1 J n F 1 b 3 Q 7 L C Z x d W 9 0 O 0 N v b C 0 w X 0 J f M T A m c X V v d D s s J n F 1 b 3 Q 7 Q 2 9 s L T B f Q l 8 x M S Z x d W 9 0 O y w m c X V v d D t D b 2 w t M F 9 C X z E y J n F 1 b 3 Q 7 L C Z x d W 9 0 O 0 N v b C 0 w X 0 J f M T M m c X V v d D s s J n F 1 b 3 Q 7 Q 2 9 s L T B f Q l 8 x N C Z x d W 9 0 O y w m c X V v d D t D b 2 w t M F 9 C X z E 1 J n F 1 b 3 Q 7 L C Z x d W 9 0 O 0 N v b C 0 w X 0 N f M T Q m c X V v d D s s J n F 1 b 3 Q 7 Q 2 9 s L T B f Q 1 8 x N S Z x d W 9 0 O y w m c X V v d D t D b 2 w t M F 9 E X z E z J n F 1 b 3 Q 7 L C Z x d W 9 0 O 0 N v b C 0 w X 0 R f M T Q m c X V v d D s s J n F 1 b 3 Q 7 Q 2 9 s L T B f R F 8 x N S Z x d W 9 0 O y w m c X V v d D t D b 2 w t M F 9 F X z E y J n F 1 b 3 Q 7 L C Z x d W 9 0 O 0 N v b C 0 w X 0 V f M T M m c X V v d D s s J n F 1 b 3 Q 7 Q 2 9 s L T B f R V 8 x N C Z x d W 9 0 O y w m c X V v d D t D b 2 w t M F 9 F X z E 1 J n F 1 b 3 Q 7 L C Z x d W 9 0 O 2 J h b T N f Q V 8 x M i Z x d W 9 0 O y w m c X V v d D t i Y W 0 z X 0 F f M T M m c X V v d D s s J n F 1 b 3 Q 7 Y m F t M 1 9 B X z E 0 J n F 1 b 3 Q 7 L C Z x d W 9 0 O 2 J h b T N f Q V 8 x N S Z x d W 9 0 O y w m c X V v d D t i Y W 0 z X 0 J f M T I m c X V v d D s s J n F 1 b 3 Q 7 Y m F t M 1 9 C X z E z J n F 1 b 3 Q 7 L C Z x d W 9 0 O 2 J h b T N f Q l 8 x N C Z x d W 9 0 O y w m c X V v d D t i Y W 0 z X 0 J f M T U m c X V v d D s s J n F 1 b 3 Q 7 Y m F t M 1 9 D X z E z J n F 1 b 3 Q 7 L C Z x d W 9 0 O 2 J h b T N f Q 1 8 x N C Z x d W 9 0 O y w m c X V v d D t i Y W 0 z X 0 N f M T U m c X V v d D s s J n F 1 b 3 Q 7 Y m F t M 1 9 E X z E x J n F 1 b 3 Q 7 L C Z x d W 9 0 O 2 J h b T N f R F 8 x M i Z x d W 9 0 O y w m c X V v d D t i Y W 0 z X 0 R f M T M m c X V v d D s s J n F 1 b 3 Q 7 Y m F t M 1 9 E X z E 0 J n F 1 b 3 Q 7 L C Z x d W 9 0 O 2 J h b T N f R F 8 x N S Z x d W 9 0 O y w m c X V v d D t i Y W 0 z X 0 V f M T E m c X V v d D s s J n F 1 b 3 Q 7 Y m F t M 1 9 F X z E y J n F 1 b 3 Q 7 L C Z x d W 9 0 O 2 J h b T N f R V 8 x M y Z x d W 9 0 O y w m c X V v d D t i Y W 0 z X 0 V f M T Q m c X V v d D s s J n F 1 b 3 Q 7 Y m F t M 1 9 F X z E 1 J n F 1 b 3 Q 7 L C Z x d W 9 0 O 2 N o c 1 9 B X z E y J n F 1 b 3 Q 7 L C Z x d W 9 0 O 2 N o c 1 9 B X z E z J n F 1 b 3 Q 7 L C Z x d W 9 0 O 2 N o c 1 9 B X z E 0 J n F 1 b 3 Q 7 L C Z x d W 9 0 O 2 N o c 1 9 B X z E 1 J n F 1 b 3 Q 7 L C Z x d W 9 0 O 2 N o c 1 9 C X z k m c X V v d D s s J n F 1 b 3 Q 7 Y 2 h z X 0 J f M T A m c X V v d D s s J n F 1 b 3 Q 7 Y 2 h z X 0 J f M T E m c X V v d D s s J n F 1 b 3 Q 7 Y 2 h z X 0 J f M T I m c X V v d D s s J n F 1 b 3 Q 7 Y 2 h z X 0 J f M T M m c X V v d D s s J n F 1 b 3 Q 7 Y 2 h z X 0 J f M T Q m c X V v d D s s J n F 1 b 3 Q 7 Y 2 h z X 0 J f M T U m c X V v d D s s J n F 1 b 3 Q 7 Y 2 h z X 0 N f M T M m c X V v d D s s J n F 1 b 3 Q 7 Y 2 h z X 0 N f M T Q m c X V v d D s s J n F 1 b 3 Q 7 Y 2 h z X 0 N f M T U m c X V v d D s s J n F 1 b 3 Q 7 Y 2 h z X 0 R f M T E m c X V v d D s s J n F 1 b 3 Q 7 Y 2 h z X 0 R f M T I m c X V v d D s s J n F 1 b 3 Q 7 Y 2 h z X 0 R f M T M m c X V v d D s s J n F 1 b 3 Q 7 Y 2 h z X 0 R f M T Q m c X V v d D s s J n F 1 b 3 Q 7 Y 2 h z X 0 R f M T U m c X V v d D s s J n F 1 b 3 Q 7 Y 2 h z X 0 V f M T E m c X V v d D s s J n F 1 b 3 Q 7 Y 2 h z X 0 V f M T I m c X V v d D s s J n F 1 b 3 Q 7 Y 2 h z X 0 V f M T M m c X V v d D s s J n F 1 b 3 Q 7 Y 2 h z X 0 V f M T Q m c X V v d D s s J n F 1 b 3 Q 7 Y 2 h z X 0 V f M T U m c X V v d D s s J n F 1 b 3 Q 7 Z j N o X 0 F f M T I m c X V v d D s s J n F 1 b 3 Q 7 Z j N o X 0 F f M T M m c X V v d D s s J n F 1 b 3 Q 7 Z j N o X 0 F f M T Q m c X V v d D s s J n F 1 b 3 Q 7 Z j N o X 0 F f M T U m c X V v d D s s J n F 1 b 3 Q 7 Z j N o X 0 J f O S Z x d W 9 0 O y w m c X V v d D t m M 2 h f Q l 8 x M C Z x d W 9 0 O y w m c X V v d D t m M 2 h f Q l 8 x M S Z x d W 9 0 O y w m c X V v d D t m M 2 h f Q l 8 x M i Z x d W 9 0 O y w m c X V v d D t m M 2 h f Q l 8 x M y Z x d W 9 0 O y w m c X V v d D t m M 2 h f Q l 8 x N C Z x d W 9 0 O y w m c X V v d D t m M 2 h f Q l 8 x N S Z x d W 9 0 O y w m c X V v d D t m M 2 h f Q 1 8 x M C Z x d W 9 0 O y w m c X V v d D t m M 2 h f Q 1 8 x M S Z x d W 9 0 O y w m c X V v d D t m M 2 h f Q 1 8 x M i Z x d W 9 0 O y w m c X V v d D t m M 2 h f Q 1 8 x M y Z x d W 9 0 O y w m c X V v d D t m M 2 h f Q 1 8 x N C Z x d W 9 0 O y w m c X V v d D t m M 2 h f Q 1 8 x N S Z x d W 9 0 O y w m c X V v d D t m M 2 h f R F 8 x M S Z x d W 9 0 O y w m c X V v d D t m M 2 h f R F 8 x M i Z x d W 9 0 O y w m c X V v d D t m M 2 h f R F 8 x M y Z x d W 9 0 O y w m c X V v d D t m M 2 h f R F 8 x N C Z x d W 9 0 O y w m c X V v d D t m M 2 h f R F 8 x N S Z x d W 9 0 O y w m c X V v d D t m M 2 h f R V 8 x M S Z x d W 9 0 O y w m c X V v d D t m M 2 h f R V 8 x M i Z x d W 9 0 O y w m c X V v d D t m M 2 h f R V 8 x M y Z x d W 9 0 O y w m c X V v d D t m M 2 h f R V 8 x N C Z x d W 9 0 O y w m c X V v d D t m M 2 h f R V 8 x N S Z x d W 9 0 O y w m c X V v d D t w Z 2 0 x X 0 F f M T I m c X V v d D s s J n F 1 b 3 Q 7 c G d t M V 9 B X z E z J n F 1 b 3 Q 7 L C Z x d W 9 0 O 3 B n b T F f Q V 8 x N C Z x d W 9 0 O y w m c X V v d D t w Z 2 0 x X 0 F f M T U m c X V v d D s s J n F 1 b 3 Q 7 c G d t M V 9 C X z k m c X V v d D s s J n F 1 b 3 Q 7 c G d t M V 9 C X z E w J n F 1 b 3 Q 7 L C Z x d W 9 0 O 3 B n b T F f Q l 8 x M S Z x d W 9 0 O y w m c X V v d D t w Z 2 0 x X 0 J f M T I m c X V v d D s s J n F 1 b 3 Q 7 c G d t M V 9 C X z E z J n F 1 b 3 Q 7 L C Z x d W 9 0 O 3 B n b T F f Q l 8 x N C Z x d W 9 0 O y w m c X V v d D t w Z 2 0 x X 0 J f M T U m c X V v d D s s J n F 1 b 3 Q 7 c G d t M V 9 D X z E y J n F 1 b 3 Q 7 L C Z x d W 9 0 O 3 B n b T F f Q 1 8 x M y Z x d W 9 0 O y w m c X V v d D t w Z 2 0 x X 0 N f M T Q m c X V v d D s s J n F 1 b 3 Q 7 c G d t M V 9 D X z E 1 J n F 1 b 3 Q 7 L C Z x d W 9 0 O 3 B n b T F f R F 8 x M S Z x d W 9 0 O y w m c X V v d D t w Z 2 0 x X 0 R f M T I m c X V v d D s s J n F 1 b 3 Q 7 c G d t M V 9 E X z E z J n F 1 b 3 Q 7 L C Z x d W 9 0 O 3 B n b T F f R F 8 x N C Z x d W 9 0 O y w m c X V v d D t w Z 2 0 x X 0 R f M T U m c X V v d D s s J n F 1 b 3 Q 7 c G d t M V 9 F X z E x J n F 1 b 3 Q 7 L C Z x d W 9 0 O 3 B n b T F f R V 8 x M i Z x d W 9 0 O y w m c X V v d D t w Z 2 0 x X 0 V f M T M m c X V v d D s s J n F 1 b 3 Q 7 c G d t M V 9 F X z E 0 J n F 1 b 3 Q 7 L C Z x d W 9 0 O 3 B n b T F f R V 8 x N S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c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I C g 0 K S 9 D a G F u Z 2 V k I F R 5 c G U u e 2 d 0 X 2 x l d H R l c l 9 u c i w w f S Z x d W 9 0 O y w m c X V v d D t T Z W N 0 a W 9 u M S 9 k Y X R h I C g 0 K S 9 D a G F u Z 2 V k I F R 5 c G U u e 2 J h b T N f Q V 8 x L D F 9 J n F 1 b 3 Q 7 L C Z x d W 9 0 O 1 N l Y 3 R p b 2 4 x L 2 R h d G E g K D Q p L 0 N o Y W 5 n Z W Q g V H l w Z S 5 7 Y m F t M 1 9 B X z I s M n 0 m c X V v d D s s J n F 1 b 3 Q 7 U 2 V j d G l v b j E v Z G F 0 Y S A o N C k v Q 2 h h b m d l Z C B U e X B l L n t i Y W 0 z X 0 F f M y w z f S Z x d W 9 0 O y w m c X V v d D t T Z W N 0 a W 9 u M S 9 k Y X R h I C g 0 K S 9 D a G F u Z 2 V k I F R 5 c G U u e 2 J h b T N f Q V 8 0 L D R 9 J n F 1 b 3 Q 7 L C Z x d W 9 0 O 1 N l Y 3 R p b 2 4 x L 2 R h d G E g K D Q p L 0 N o Y W 5 n Z W Q g V H l w Z S 5 7 Y m F t M 1 9 B X z U s N X 0 m c X V v d D s s J n F 1 b 3 Q 7 U 2 V j d G l v b j E v Z G F 0 Y S A o N C k v Q 2 h h b m d l Z C B U e X B l L n t i Y W 0 z X 0 F f N i w 2 f S Z x d W 9 0 O y w m c X V v d D t T Z W N 0 a W 9 u M S 9 k Y X R h I C g 0 K S 9 D a G F u Z 2 V k I F R 5 c G U u e 2 J h b T N f Q V 8 3 L D d 9 J n F 1 b 3 Q 7 L C Z x d W 9 0 O 1 N l Y 3 R p b 2 4 x L 2 R h d G E g K D Q p L 0 N o Y W 5 n Z W Q g V H l w Z S 5 7 Y m F t M 1 9 B X z g s O H 0 m c X V v d D s s J n F 1 b 3 Q 7 U 2 V j d G l v b j E v Z G F 0 Y S A o N C k v Q 2 h h b m d l Z C B U e X B l L n t i Y W 0 z X 0 F f O S w 5 f S Z x d W 9 0 O y w m c X V v d D t T Z W N 0 a W 9 u M S 9 k Y X R h I C g 0 K S 9 D a G F u Z 2 V k I F R 5 c G U u e 2 J h b T N f Q V 8 x M C w x M H 0 m c X V v d D s s J n F 1 b 3 Q 7 U 2 V j d G l v b j E v Z G F 0 Y S A o N C k v Q 2 h h b m d l Z C B U e X B l L n t i Y W 0 z X 0 F f M T E s M T F 9 J n F 1 b 3 Q 7 L C Z x d W 9 0 O 1 N l Y 3 R p b 2 4 x L 2 R h d G E g K D Q p L 0 N o Y W 5 n Z W Q g V H l w Z S 5 7 Y m F t M 1 9 C X z E s M T J 9 J n F 1 b 3 Q 7 L C Z x d W 9 0 O 1 N l Y 3 R p b 2 4 x L 2 R h d G E g K D Q p L 0 N o Y W 5 n Z W Q g V H l w Z S 5 7 Y m F t M 1 9 C X z I s M T N 9 J n F 1 b 3 Q 7 L C Z x d W 9 0 O 1 N l Y 3 R p b 2 4 x L 2 R h d G E g K D Q p L 0 N o Y W 5 n Z W Q g V H l w Z S 5 7 Y m F t M 1 9 C X z M s M T R 9 J n F 1 b 3 Q 7 L C Z x d W 9 0 O 1 N l Y 3 R p b 2 4 x L 2 R h d G E g K D Q p L 0 N o Y W 5 n Z W Q g V H l w Z S 5 7 Y m F t M 1 9 C X z Q s M T V 9 J n F 1 b 3 Q 7 L C Z x d W 9 0 O 1 N l Y 3 R p b 2 4 x L 2 R h d G E g K D Q p L 0 N o Y W 5 n Z W Q g V H l w Z S 5 7 Y m F t M 1 9 C X z U s M T Z 9 J n F 1 b 3 Q 7 L C Z x d W 9 0 O 1 N l Y 3 R p b 2 4 x L 2 R h d G E g K D Q p L 0 N o Y W 5 n Z W Q g V H l w Z S 5 7 Y m F t M 1 9 C X z Y s M T d 9 J n F 1 b 3 Q 7 L C Z x d W 9 0 O 1 N l Y 3 R p b 2 4 x L 2 R h d G E g K D Q p L 0 N o Y W 5 n Z W Q g V H l w Z S 5 7 Y m F t M 1 9 C X z c s M T h 9 J n F 1 b 3 Q 7 L C Z x d W 9 0 O 1 N l Y 3 R p b 2 4 x L 2 R h d G E g K D Q p L 0 N o Y W 5 n Z W Q g V H l w Z S 5 7 Y m F t M 1 9 C X z g s M T l 9 J n F 1 b 3 Q 7 L C Z x d W 9 0 O 1 N l Y 3 R p b 2 4 x L 2 R h d G E g K D Q p L 0 N o Y W 5 n Z W Q g V H l w Z S 5 7 Y m F t M 1 9 C X z k s M j B 9 J n F 1 b 3 Q 7 L C Z x d W 9 0 O 1 N l Y 3 R p b 2 4 x L 2 R h d G E g K D Q p L 0 N o Y W 5 n Z W Q g V H l w Z S 5 7 Y m F t M 1 9 C X z E w L D I x f S Z x d W 9 0 O y w m c X V v d D t T Z W N 0 a W 9 u M S 9 k Y X R h I C g 0 K S 9 D a G F u Z 2 V k I F R 5 c G U u e 2 J h b T N f Q l 8 x M S w y M n 0 m c X V v d D s s J n F 1 b 3 Q 7 U 2 V j d G l v b j E v Z G F 0 Y S A o N C k v Q 2 h h b m d l Z C B U e X B l L n t i Y W 0 z X 0 N f M S w y M 3 0 m c X V v d D s s J n F 1 b 3 Q 7 U 2 V j d G l v b j E v Z G F 0 Y S A o N C k v Q 2 h h b m d l Z C B U e X B l L n t i Y W 0 z X 0 N f M i w y N H 0 m c X V v d D s s J n F 1 b 3 Q 7 U 2 V j d G l v b j E v Z G F 0 Y S A o N C k v Q 2 h h b m d l Z C B U e X B l L n t i Y W 0 z X 0 N f M y w y N X 0 m c X V v d D s s J n F 1 b 3 Q 7 U 2 V j d G l v b j E v Z G F 0 Y S A o N C k v Q 2 h h b m d l Z C B U e X B l L n t i Y W 0 z X 0 N f N C w y N n 0 m c X V v d D s s J n F 1 b 3 Q 7 U 2 V j d G l v b j E v Z G F 0 Y S A o N C k v Q 2 h h b m d l Z C B U e X B l L n t i Y W 0 z X 0 N f N S w y N 3 0 m c X V v d D s s J n F 1 b 3 Q 7 U 2 V j d G l v b j E v Z G F 0 Y S A o N C k v Q 2 h h b m d l Z C B U e X B l L n t i Y W 0 z X 0 N f N i w y O H 0 m c X V v d D s s J n F 1 b 3 Q 7 U 2 V j d G l v b j E v Z G F 0 Y S A o N C k v Q 2 h h b m d l Z C B U e X B l L n t i Y W 0 z X 0 N f N y w y O X 0 m c X V v d D s s J n F 1 b 3 Q 7 U 2 V j d G l v b j E v Z G F 0 Y S A o N C k v Q 2 h h b m d l Z C B U e X B l L n t i Y W 0 z X 0 N f O C w z M H 0 m c X V v d D s s J n F 1 b 3 Q 7 U 2 V j d G l v b j E v Z G F 0 Y S A o N C k v Q 2 h h b m d l Z C B U e X B l L n t i Y W 0 z X 0 N f O S w z M X 0 m c X V v d D s s J n F 1 b 3 Q 7 U 2 V j d G l v b j E v Z G F 0 Y S A o N C k v Q 2 h h b m d l Z C B U e X B l L n t i Y W 0 z X 0 N f M T A s M z J 9 J n F 1 b 3 Q 7 L C Z x d W 9 0 O 1 N l Y 3 R p b 2 4 x L 2 R h d G E g K D Q p L 0 N o Y W 5 n Z W Q g V H l w Z S 5 7 Y m F t M 1 9 D X z E x L D M z f S Z x d W 9 0 O y w m c X V v d D t T Z W N 0 a W 9 u M S 9 k Y X R h I C g 0 K S 9 D a G F u Z 2 V k I F R 5 c G U u e 2 J h b T N f Q 1 8 x M i w z N H 0 m c X V v d D s s J n F 1 b 3 Q 7 U 2 V j d G l v b j E v Z G F 0 Y S A o N C k v Q 2 h h b m d l Z C B U e X B l L n t i Y W 0 z X 0 R f M S w z N X 0 m c X V v d D s s J n F 1 b 3 Q 7 U 2 V j d G l v b j E v Z G F 0 Y S A o N C k v Q 2 h h b m d l Z C B U e X B l L n t i Y W 0 z X 0 R f M i w z N n 0 m c X V v d D s s J n F 1 b 3 Q 7 U 2 V j d G l v b j E v Z G F 0 Y S A o N C k v Q 2 h h b m d l Z C B U e X B l L n t i Y W 0 z X 0 R f M y w z N 3 0 m c X V v d D s s J n F 1 b 3 Q 7 U 2 V j d G l v b j E v Z G F 0 Y S A o N C k v Q 2 h h b m d l Z C B U e X B l L n t i Y W 0 z X 0 R f N C w z O H 0 m c X V v d D s s J n F 1 b 3 Q 7 U 2 V j d G l v b j E v Z G F 0 Y S A o N C k v Q 2 h h b m d l Z C B U e X B l L n t i Y W 0 z X 0 R f N S w z O X 0 m c X V v d D s s J n F 1 b 3 Q 7 U 2 V j d G l v b j E v Z G F 0 Y S A o N C k v Q 2 h h b m d l Z C B U e X B l L n t i Y W 0 z X 0 R f N i w 0 M H 0 m c X V v d D s s J n F 1 b 3 Q 7 U 2 V j d G l v b j E v Z G F 0 Y S A o N C k v Q 2 h h b m d l Z C B U e X B l L n t i Y W 0 z X 0 R f N y w 0 M X 0 m c X V v d D s s J n F 1 b 3 Q 7 U 2 V j d G l v b j E v Z G F 0 Y S A o N C k v Q 2 h h b m d l Z C B U e X B l L n t i Y W 0 z X 0 R f O C w 0 M n 0 m c X V v d D s s J n F 1 b 3 Q 7 U 2 V j d G l v b j E v Z G F 0 Y S A o N C k v Q 2 h h b m d l Z C B U e X B l L n t i Y W 0 z X 0 R f O S w 0 M 3 0 m c X V v d D s s J n F 1 b 3 Q 7 U 2 V j d G l v b j E v Z G F 0 Y S A o N C k v Q 2 h h b m d l Z C B U e X B l L n t i Y W 0 z X 0 R f M T A s N D R 9 J n F 1 b 3 Q 7 L C Z x d W 9 0 O 1 N l Y 3 R p b 2 4 x L 2 R h d G E g K D Q p L 0 N o Y W 5 n Z W Q g V H l w Z S 5 7 Y m F t M 1 9 F X z E s N D V 9 J n F 1 b 3 Q 7 L C Z x d W 9 0 O 1 N l Y 3 R p b 2 4 x L 2 R h d G E g K D Q p L 0 N o Y W 5 n Z W Q g V H l w Z S 5 7 Y m F t M 1 9 F X z I s N D Z 9 J n F 1 b 3 Q 7 L C Z x d W 9 0 O 1 N l Y 3 R p b 2 4 x L 2 R h d G E g K D Q p L 0 N o Y W 5 n Z W Q g V H l w Z S 5 7 Y m F t M 1 9 F X z M s N D d 9 J n F 1 b 3 Q 7 L C Z x d W 9 0 O 1 N l Y 3 R p b 2 4 x L 2 R h d G E g K D Q p L 0 N o Y W 5 n Z W Q g V H l w Z S 5 7 Y m F t M 1 9 F X z Q s N D h 9 J n F 1 b 3 Q 7 L C Z x d W 9 0 O 1 N l Y 3 R p b 2 4 x L 2 R h d G E g K D Q p L 0 N o Y W 5 n Z W Q g V H l w Z S 5 7 Y m F t M 1 9 F X z U s N D l 9 J n F 1 b 3 Q 7 L C Z x d W 9 0 O 1 N l Y 3 R p b 2 4 x L 2 R h d G E g K D Q p L 0 N o Y W 5 n Z W Q g V H l w Z S 5 7 Y m F t M 1 9 F X z Y s N T B 9 J n F 1 b 3 Q 7 L C Z x d W 9 0 O 1 N l Y 3 R p b 2 4 x L 2 R h d G E g K D Q p L 0 N o Y W 5 n Z W Q g V H l w Z S 5 7 Y m F t M 1 9 F X z c s N T F 9 J n F 1 b 3 Q 7 L C Z x d W 9 0 O 1 N l Y 3 R p b 2 4 x L 2 R h d G E g K D Q p L 0 N o Y W 5 n Z W Q g V H l w Z S 5 7 Y m F t M 1 9 F X z g s N T J 9 J n F 1 b 3 Q 7 L C Z x d W 9 0 O 1 N l Y 3 R p b 2 4 x L 2 R h d G E g K D Q p L 0 N o Y W 5 n Z W Q g V H l w Z S 5 7 Y m F t M 1 9 F X z k s N T N 9 J n F 1 b 3 Q 7 L C Z x d W 9 0 O 1 N l Y 3 R p b 2 4 x L 2 R h d G E g K D Q p L 0 N o Y W 5 n Z W Q g V H l w Z S 5 7 Y m F t M 1 9 F X z E w L D U 0 f S Z x d W 9 0 O y w m c X V v d D t T Z W N 0 a W 9 u M S 9 k Y X R h I C g 0 K S 9 D a G F u Z 2 V k I F R 5 c G U u e 2 N o c 1 9 B X z E s N T V 9 J n F 1 b 3 Q 7 L C Z x d W 9 0 O 1 N l Y 3 R p b 2 4 x L 2 R h d G E g K D Q p L 0 N o Y W 5 n Z W Q g V H l w Z S 5 7 Y 2 h z X 0 F f M i w 1 N n 0 m c X V v d D s s J n F 1 b 3 Q 7 U 2 V j d G l v b j E v Z G F 0 Y S A o N C k v Q 2 h h b m d l Z C B U e X B l L n t j a H N f Q V 8 z L D U 3 f S Z x d W 9 0 O y w m c X V v d D t T Z W N 0 a W 9 u M S 9 k Y X R h I C g 0 K S 9 D a G F u Z 2 V k I F R 5 c G U u e 2 N o c 1 9 B X z Q s N T h 9 J n F 1 b 3 Q 7 L C Z x d W 9 0 O 1 N l Y 3 R p b 2 4 x L 2 R h d G E g K D Q p L 0 N o Y W 5 n Z W Q g V H l w Z S 5 7 Y 2 h z X 0 F f N S w 1 O X 0 m c X V v d D s s J n F 1 b 3 Q 7 U 2 V j d G l v b j E v Z G F 0 Y S A o N C k v Q 2 h h b m d l Z C B U e X B l L n t j a H N f Q V 8 2 L D Y w f S Z x d W 9 0 O y w m c X V v d D t T Z W N 0 a W 9 u M S 9 k Y X R h I C g 0 K S 9 D a G F u Z 2 V k I F R 5 c G U u e 2 N o c 1 9 B X z c s N j F 9 J n F 1 b 3 Q 7 L C Z x d W 9 0 O 1 N l Y 3 R p b 2 4 x L 2 R h d G E g K D Q p L 0 N o Y W 5 n Z W Q g V H l w Z S 5 7 Y 2 h z X 0 F f O C w 2 M n 0 m c X V v d D s s J n F 1 b 3 Q 7 U 2 V j d G l v b j E v Z G F 0 Y S A o N C k v Q 2 h h b m d l Z C B U e X B l L n t j a H N f Q V 8 5 L D Y z f S Z x d W 9 0 O y w m c X V v d D t T Z W N 0 a W 9 u M S 9 k Y X R h I C g 0 K S 9 D a G F u Z 2 V k I F R 5 c G U u e 2 N o c 1 9 B X z E w L D Y 0 f S Z x d W 9 0 O y w m c X V v d D t T Z W N 0 a W 9 u M S 9 k Y X R h I C g 0 K S 9 D a G F u Z 2 V k I F R 5 c G U u e 2 N o c 1 9 B X z E x L D Y 1 f S Z x d W 9 0 O y w m c X V v d D t T Z W N 0 a W 9 u M S 9 k Y X R h I C g 0 K S 9 D a G F u Z 2 V k I F R 5 c G U u e 2 N o c 1 9 C X z E s N j Z 9 J n F 1 b 3 Q 7 L C Z x d W 9 0 O 1 N l Y 3 R p b 2 4 x L 2 R h d G E g K D Q p L 0 N o Y W 5 n Z W Q g V H l w Z S 5 7 Y 2 h z X 0 J f M i w 2 N 3 0 m c X V v d D s s J n F 1 b 3 Q 7 U 2 V j d G l v b j E v Z G F 0 Y S A o N C k v Q 2 h h b m d l Z C B U e X B l L n t j a H N f Q l 8 z L D Y 4 f S Z x d W 9 0 O y w m c X V v d D t T Z W N 0 a W 9 u M S 9 k Y X R h I C g 0 K S 9 D a G F u Z 2 V k I F R 5 c G U u e 2 N o c 1 9 C X z Q s N j l 9 J n F 1 b 3 Q 7 L C Z x d W 9 0 O 1 N l Y 3 R p b 2 4 x L 2 R h d G E g K D Q p L 0 N o Y W 5 n Z W Q g V H l w Z S 5 7 Y 2 h z X 0 J f N S w 3 M H 0 m c X V v d D s s J n F 1 b 3 Q 7 U 2 V j d G l v b j E v Z G F 0 Y S A o N C k v Q 2 h h b m d l Z C B U e X B l L n t j a H N f Q l 8 2 L D c x f S Z x d W 9 0 O y w m c X V v d D t T Z W N 0 a W 9 u M S 9 k Y X R h I C g 0 K S 9 D a G F u Z 2 V k I F R 5 c G U u e 2 N o c 1 9 C X z c s N z J 9 J n F 1 b 3 Q 7 L C Z x d W 9 0 O 1 N l Y 3 R p b 2 4 x L 2 R h d G E g K D Q p L 0 N o Y W 5 n Z W Q g V H l w Z S 5 7 Y 2 h z X 0 J f O C w 3 M 3 0 m c X V v d D s s J n F 1 b 3 Q 7 U 2 V j d G l v b j E v Z G F 0 Y S A o N C k v Q 2 h h b m d l Z C B U e X B l L n t j a H N f Q 1 8 x L D c 0 f S Z x d W 9 0 O y w m c X V v d D t T Z W N 0 a W 9 u M S 9 k Y X R h I C g 0 K S 9 D a G F u Z 2 V k I F R 5 c G U u e 2 N o c 1 9 D X z I s N z V 9 J n F 1 b 3 Q 7 L C Z x d W 9 0 O 1 N l Y 3 R p b 2 4 x L 2 R h d G E g K D Q p L 0 N o Y W 5 n Z W Q g V H l w Z S 5 7 Y 2 h z X 0 N f M y w 3 N n 0 m c X V v d D s s J n F 1 b 3 Q 7 U 2 V j d G l v b j E v Z G F 0 Y S A o N C k v Q 2 h h b m d l Z C B U e X B l L n t j a H N f Q 1 8 0 L D c 3 f S Z x d W 9 0 O y w m c X V v d D t T Z W N 0 a W 9 u M S 9 k Y X R h I C g 0 K S 9 D a G F u Z 2 V k I F R 5 c G U u e 2 N o c 1 9 D X z U s N z h 9 J n F 1 b 3 Q 7 L C Z x d W 9 0 O 1 N l Y 3 R p b 2 4 x L 2 R h d G E g K D Q p L 0 N o Y W 5 n Z W Q g V H l w Z S 5 7 Y 2 h z X 0 N f N i w 3 O X 0 m c X V v d D s s J n F 1 b 3 Q 7 U 2 V j d G l v b j E v Z G F 0 Y S A o N C k v Q 2 h h b m d l Z C B U e X B l L n t j a H N f Q 1 8 3 L D g w f S Z x d W 9 0 O y w m c X V v d D t T Z W N 0 a W 9 u M S 9 k Y X R h I C g 0 K S 9 D a G F u Z 2 V k I F R 5 c G U u e 2 N o c 1 9 D X z g s O D F 9 J n F 1 b 3 Q 7 L C Z x d W 9 0 O 1 N l Y 3 R p b 2 4 x L 2 R h d G E g K D Q p L 0 N o Y W 5 n Z W Q g V H l w Z S 5 7 Y 2 h z X 0 N f O S w 4 M n 0 m c X V v d D s s J n F 1 b 3 Q 7 U 2 V j d G l v b j E v Z G F 0 Y S A o N C k v Q 2 h h b m d l Z C B U e X B l L n t j a H N f Q 1 8 x M C w 4 M 3 0 m c X V v d D s s J n F 1 b 3 Q 7 U 2 V j d G l v b j E v Z G F 0 Y S A o N C k v Q 2 h h b m d l Z C B U e X B l L n t j a H N f Q 1 8 x M S w 4 N H 0 m c X V v d D s s J n F 1 b 3 Q 7 U 2 V j d G l v b j E v Z G F 0 Y S A o N C k v Q 2 h h b m d l Z C B U e X B l L n t j a H N f Q 1 8 x M i w 4 N X 0 m c X V v d D s s J n F 1 b 3 Q 7 U 2 V j d G l v b j E v Z G F 0 Y S A o N C k v Q 2 h h b m d l Z C B U e X B l L n t j a H N f R F 8 x L D g 2 f S Z x d W 9 0 O y w m c X V v d D t T Z W N 0 a W 9 u M S 9 k Y X R h I C g 0 K S 9 D a G F u Z 2 V k I F R 5 c G U u e 2 N o c 1 9 E X z I s O D d 9 J n F 1 b 3 Q 7 L C Z x d W 9 0 O 1 N l Y 3 R p b 2 4 x L 2 R h d G E g K D Q p L 0 N o Y W 5 n Z W Q g V H l w Z S 5 7 Y 2 h z X 0 R f M y w 4 O H 0 m c X V v d D s s J n F 1 b 3 Q 7 U 2 V j d G l v b j E v Z G F 0 Y S A o N C k v Q 2 h h b m d l Z C B U e X B l L n t j a H N f R F 8 0 L D g 5 f S Z x d W 9 0 O y w m c X V v d D t T Z W N 0 a W 9 u M S 9 k Y X R h I C g 0 K S 9 D a G F u Z 2 V k I F R 5 c G U u e 2 N o c 1 9 E X z U s O T B 9 J n F 1 b 3 Q 7 L C Z x d W 9 0 O 1 N l Y 3 R p b 2 4 x L 2 R h d G E g K D Q p L 0 N o Y W 5 n Z W Q g V H l w Z S 5 7 Y 2 h z X 0 R f N i w 5 M X 0 m c X V v d D s s J n F 1 b 3 Q 7 U 2 V j d G l v b j E v Z G F 0 Y S A o N C k v Q 2 h h b m d l Z C B U e X B l L n t j a H N f R F 8 3 L D k y f S Z x d W 9 0 O y w m c X V v d D t T Z W N 0 a W 9 u M S 9 k Y X R h I C g 0 K S 9 D a G F u Z 2 V k I F R 5 c G U u e 2 N o c 1 9 E X z g s O T N 9 J n F 1 b 3 Q 7 L C Z x d W 9 0 O 1 N l Y 3 R p b 2 4 x L 2 R h d G E g K D Q p L 0 N o Y W 5 n Z W Q g V H l w Z S 5 7 Y 2 h z X 0 R f O S w 5 N H 0 m c X V v d D s s J n F 1 b 3 Q 7 U 2 V j d G l v b j E v Z G F 0 Y S A o N C k v Q 2 h h b m d l Z C B U e X B l L n t j a H N f R F 8 x M C w 5 N X 0 m c X V v d D s s J n F 1 b 3 Q 7 U 2 V j d G l v b j E v Z G F 0 Y S A o N C k v Q 2 h h b m d l Z C B U e X B l L n t j a H N f R V 8 x L D k 2 f S Z x d W 9 0 O y w m c X V v d D t T Z W N 0 a W 9 u M S 9 k Y X R h I C g 0 K S 9 D a G F u Z 2 V k I F R 5 c G U u e 2 N o c 1 9 F X z I s O T d 9 J n F 1 b 3 Q 7 L C Z x d W 9 0 O 1 N l Y 3 R p b 2 4 x L 2 R h d G E g K D Q p L 0 N o Y W 5 n Z W Q g V H l w Z S 5 7 Y 2 h z X 0 V f M y w 5 O H 0 m c X V v d D s s J n F 1 b 3 Q 7 U 2 V j d G l v b j E v Z G F 0 Y S A o N C k v Q 2 h h b m d l Z C B U e X B l L n t j a H N f R V 8 0 L D k 5 f S Z x d W 9 0 O y w m c X V v d D t T Z W N 0 a W 9 u M S 9 k Y X R h I C g 0 K S 9 D a G F u Z 2 V k I F R 5 c G U u e 2 N o c 1 9 F X z U s M T A w f S Z x d W 9 0 O y w m c X V v d D t T Z W N 0 a W 9 u M S 9 k Y X R h I C g 0 K S 9 D a G F u Z 2 V k I F R 5 c G U u e 2 N o c 1 9 F X z Y s M T A x f S Z x d W 9 0 O y w m c X V v d D t T Z W N 0 a W 9 u M S 9 k Y X R h I C g 0 K S 9 D a G F u Z 2 V k I F R 5 c G U u e 2 N o c 1 9 F X z c s M T A y f S Z x d W 9 0 O y w m c X V v d D t T Z W N 0 a W 9 u M S 9 k Y X R h I C g 0 K S 9 D a G F u Z 2 V k I F R 5 c G U u e 2 N o c 1 9 F X z g s M T A z f S Z x d W 9 0 O y w m c X V v d D t T Z W N 0 a W 9 u M S 9 k Y X R h I C g 0 K S 9 D a G F u Z 2 V k I F R 5 c G U u e 2 N o c 1 9 F X z k s M T A 0 f S Z x d W 9 0 O y w m c X V v d D t T Z W N 0 a W 9 u M S 9 k Y X R h I C g 0 K S 9 D a G F u Z 2 V k I F R 5 c G U u e 2 N o c 1 9 F X z E w L D E w N X 0 m c X V v d D s s J n F 1 b 3 Q 7 U 2 V j d G l v b j E v Z G F 0 Y S A o N C k v Q 2 h h b m d l Z C B U e X B l L n t D b 2 w t M F 9 B X z E s M T A 2 f S Z x d W 9 0 O y w m c X V v d D t T Z W N 0 a W 9 u M S 9 k Y X R h I C g 0 K S 9 D a G F u Z 2 V k I F R 5 c G U u e 0 N v b C 0 w X 0 F f M i w x M D d 9 J n F 1 b 3 Q 7 L C Z x d W 9 0 O 1 N l Y 3 R p b 2 4 x L 2 R h d G E g K D Q p L 0 N o Y W 5 n Z W Q g V H l w Z S 5 7 Q 2 9 s L T B f Q V 8 z L D E w O H 0 m c X V v d D s s J n F 1 b 3 Q 7 U 2 V j d G l v b j E v Z G F 0 Y S A o N C k v Q 2 h h b m d l Z C B U e X B l L n t D b 2 w t M F 9 B X z Q s M T A 5 f S Z x d W 9 0 O y w m c X V v d D t T Z W N 0 a W 9 u M S 9 k Y X R h I C g 0 K S 9 D a G F u Z 2 V k I F R 5 c G U u e 0 N v b C 0 w X 0 F f N S w x M T B 9 J n F 1 b 3 Q 7 L C Z x d W 9 0 O 1 N l Y 3 R p b 2 4 x L 2 R h d G E g K D Q p L 0 N o Y W 5 n Z W Q g V H l w Z S 5 7 Q 2 9 s L T B f Q V 8 2 L D E x M X 0 m c X V v d D s s J n F 1 b 3 Q 7 U 2 V j d G l v b j E v Z G F 0 Y S A o N C k v Q 2 h h b m d l Z C B U e X B l L n t D b 2 w t M F 9 B X z c s M T E y f S Z x d W 9 0 O y w m c X V v d D t T Z W N 0 a W 9 u M S 9 k Y X R h I C g 0 K S 9 D a G F u Z 2 V k I F R 5 c G U u e 0 N v b C 0 w X 0 F f O C w x M T N 9 J n F 1 b 3 Q 7 L C Z x d W 9 0 O 1 N l Y 3 R p b 2 4 x L 2 R h d G E g K D Q p L 0 N o Y W 5 n Z W Q g V H l w Z S 5 7 Q 2 9 s L T B f Q V 8 5 L D E x N H 0 m c X V v d D s s J n F 1 b 3 Q 7 U 2 V j d G l v b j E v Z G F 0 Y S A o N C k v Q 2 h h b m d l Z C B U e X B l L n t D b 2 w t M F 9 B X z E w L D E x N X 0 m c X V v d D s s J n F 1 b 3 Q 7 U 2 V j d G l v b j E v Z G F 0 Y S A o N C k v Q 2 h h b m d l Z C B U e X B l L n t D b 2 w t M F 9 B X z E x L D E x N n 0 m c X V v d D s s J n F 1 b 3 Q 7 U 2 V j d G l v b j E v Z G F 0 Y S A o N C k v Q 2 h h b m d l Z C B U e X B l L n t D b 2 w t M F 9 C X z E s M T E 3 f S Z x d W 9 0 O y w m c X V v d D t T Z W N 0 a W 9 u M S 9 k Y X R h I C g 0 K S 9 D a G F u Z 2 V k I F R 5 c G U u e 0 N v b C 0 w X 0 J f M i w x M T h 9 J n F 1 b 3 Q 7 L C Z x d W 9 0 O 1 N l Y 3 R p b 2 4 x L 2 R h d G E g K D Q p L 0 N o Y W 5 n Z W Q g V H l w Z S 5 7 Q 2 9 s L T B f Q l 8 z L D E x O X 0 m c X V v d D s s J n F 1 b 3 Q 7 U 2 V j d G l v b j E v Z G F 0 Y S A o N C k v Q 2 h h b m d l Z C B U e X B l L n t D b 2 w t M F 9 C X z Q s M T I w f S Z x d W 9 0 O y w m c X V v d D t T Z W N 0 a W 9 u M S 9 k Y X R h I C g 0 K S 9 D a G F u Z 2 V k I F R 5 c G U u e 0 N v b C 0 w X 0 J f N S w x M j F 9 J n F 1 b 3 Q 7 L C Z x d W 9 0 O 1 N l Y 3 R p b 2 4 x L 2 R h d G E g K D Q p L 0 N o Y W 5 n Z W Q g V H l w Z S 5 7 Q 2 9 s L T B f Q l 8 2 L D E y M n 0 m c X V v d D s s J n F 1 b 3 Q 7 U 2 V j d G l v b j E v Z G F 0 Y S A o N C k v Q 2 h h b m d l Z C B U e X B l L n t D b 2 w t M F 9 C X z c s M T I z f S Z x d W 9 0 O y w m c X V v d D t T Z W N 0 a W 9 u M S 9 k Y X R h I C g 0 K S 9 D a G F u Z 2 V k I F R 5 c G U u e 0 N v b C 0 w X 0 J f O C w x M j R 9 J n F 1 b 3 Q 7 L C Z x d W 9 0 O 1 N l Y 3 R p b 2 4 x L 2 R h d G E g K D Q p L 0 N o Y W 5 n Z W Q g V H l w Z S 5 7 Q 2 9 s L T B f Q l 8 5 L D E y N X 0 m c X V v d D s s J n F 1 b 3 Q 7 U 2 V j d G l v b j E v Z G F 0 Y S A o N C k v Q 2 h h b m d l Z C B U e X B l L n t D b 2 w t M F 9 D X z E s M T I 2 f S Z x d W 9 0 O y w m c X V v d D t T Z W N 0 a W 9 u M S 9 k Y X R h I C g 0 K S 9 D a G F u Z 2 V k I F R 5 c G U u e 0 N v b C 0 w X 0 N f M i w x M j d 9 J n F 1 b 3 Q 7 L C Z x d W 9 0 O 1 N l Y 3 R p b 2 4 x L 2 R h d G E g K D Q p L 0 N o Y W 5 n Z W Q g V H l w Z S 5 7 Q 2 9 s L T B f Q 1 8 z L D E y O H 0 m c X V v d D s s J n F 1 b 3 Q 7 U 2 V j d G l v b j E v Z G F 0 Y S A o N C k v Q 2 h h b m d l Z C B U e X B l L n t D b 2 w t M F 9 D X z Q s M T I 5 f S Z x d W 9 0 O y w m c X V v d D t T Z W N 0 a W 9 u M S 9 k Y X R h I C g 0 K S 9 D a G F u Z 2 V k I F R 5 c G U u e 0 N v b C 0 w X 0 N f N S w x M z B 9 J n F 1 b 3 Q 7 L C Z x d W 9 0 O 1 N l Y 3 R p b 2 4 x L 2 R h d G E g K D Q p L 0 N o Y W 5 n Z W Q g V H l w Z S 5 7 Q 2 9 s L T B f Q 1 8 2 L D E z M X 0 m c X V v d D s s J n F 1 b 3 Q 7 U 2 V j d G l v b j E v Z G F 0 Y S A o N C k v Q 2 h h b m d l Z C B U e X B l L n t D b 2 w t M F 9 D X z c s M T M y f S Z x d W 9 0 O y w m c X V v d D t T Z W N 0 a W 9 u M S 9 k Y X R h I C g 0 K S 9 D a G F u Z 2 V k I F R 5 c G U u e 0 N v b C 0 w X 0 N f O C w x M z N 9 J n F 1 b 3 Q 7 L C Z x d W 9 0 O 1 N l Y 3 R p b 2 4 x L 2 R h d G E g K D Q p L 0 N o Y W 5 n Z W Q g V H l w Z S 5 7 Q 2 9 s L T B f Q 1 8 5 L D E z N H 0 m c X V v d D s s J n F 1 b 3 Q 7 U 2 V j d G l v b j E v Z G F 0 Y S A o N C k v Q 2 h h b m d l Z C B U e X B l L n t D b 2 w t M F 9 D X z E w L D E z N X 0 m c X V v d D s s J n F 1 b 3 Q 7 U 2 V j d G l v b j E v Z G F 0 Y S A o N C k v Q 2 h h b m d l Z C B U e X B l L n t D b 2 w t M F 9 D X z E x L D E z N n 0 m c X V v d D s s J n F 1 b 3 Q 7 U 2 V j d G l v b j E v Z G F 0 Y S A o N C k v Q 2 h h b m d l Z C B U e X B l L n t D b 2 w t M F 9 D X z E y L D E z N 3 0 m c X V v d D s s J n F 1 b 3 Q 7 U 2 V j d G l v b j E v Z G F 0 Y S A o N C k v Q 2 h h b m d l Z C B U e X B l L n t D b 2 w t M F 9 D X z E z L D E z O H 0 m c X V v d D s s J n F 1 b 3 Q 7 U 2 V j d G l v b j E v Z G F 0 Y S A o N C k v Q 2 h h b m d l Z C B U e X B l L n t D b 2 w t M F 9 E X z E s M T M 5 f S Z x d W 9 0 O y w m c X V v d D t T Z W N 0 a W 9 u M S 9 k Y X R h I C g 0 K S 9 D a G F u Z 2 V k I F R 5 c G U u e 0 N v b C 0 w X 0 R f M i w x N D B 9 J n F 1 b 3 Q 7 L C Z x d W 9 0 O 1 N l Y 3 R p b 2 4 x L 2 R h d G E g K D Q p L 0 N o Y W 5 n Z W Q g V H l w Z S 5 7 Q 2 9 s L T B f R F 8 z L D E 0 M X 0 m c X V v d D s s J n F 1 b 3 Q 7 U 2 V j d G l v b j E v Z G F 0 Y S A o N C k v Q 2 h h b m d l Z C B U e X B l L n t D b 2 w t M F 9 E X z Q s M T Q y f S Z x d W 9 0 O y w m c X V v d D t T Z W N 0 a W 9 u M S 9 k Y X R h I C g 0 K S 9 D a G F u Z 2 V k I F R 5 c G U u e 0 N v b C 0 w X 0 R f N S w x N D N 9 J n F 1 b 3 Q 7 L C Z x d W 9 0 O 1 N l Y 3 R p b 2 4 x L 2 R h d G E g K D Q p L 0 N o Y W 5 n Z W Q g V H l w Z S 5 7 Q 2 9 s L T B f R F 8 2 L D E 0 N H 0 m c X V v d D s s J n F 1 b 3 Q 7 U 2 V j d G l v b j E v Z G F 0 Y S A o N C k v Q 2 h h b m d l Z C B U e X B l L n t D b 2 w t M F 9 E X z c s M T Q 1 f S Z x d W 9 0 O y w m c X V v d D t T Z W N 0 a W 9 u M S 9 k Y X R h I C g 0 K S 9 D a G F u Z 2 V k I F R 5 c G U u e 0 N v b C 0 w X 0 R f O C w x N D Z 9 J n F 1 b 3 Q 7 L C Z x d W 9 0 O 1 N l Y 3 R p b 2 4 x L 2 R h d G E g K D Q p L 0 N o Y W 5 n Z W Q g V H l w Z S 5 7 Q 2 9 s L T B f R F 8 5 L D E 0 N 3 0 m c X V v d D s s J n F 1 b 3 Q 7 U 2 V j d G l v b j E v Z G F 0 Y S A o N C k v Q 2 h h b m d l Z C B U e X B l L n t D b 2 w t M F 9 E X z E w L D E 0 O H 0 m c X V v d D s s J n F 1 b 3 Q 7 U 2 V j d G l v b j E v Z G F 0 Y S A o N C k v Q 2 h h b m d l Z C B U e X B l L n t D b 2 w t M F 9 E X z E x L D E 0 O X 0 m c X V v d D s s J n F 1 b 3 Q 7 U 2 V j d G l v b j E v Z G F 0 Y S A o N C k v Q 2 h h b m d l Z C B U e X B l L n t D b 2 w t M F 9 E X z E y L D E 1 M H 0 m c X V v d D s s J n F 1 b 3 Q 7 U 2 V j d G l v b j E v Z G F 0 Y S A o N C k v Q 2 h h b m d l Z C B U e X B l L n t D b 2 w t M F 9 F X z E s M T U x f S Z x d W 9 0 O y w m c X V v d D t T Z W N 0 a W 9 u M S 9 k Y X R h I C g 0 K S 9 D a G F u Z 2 V k I F R 5 c G U u e 0 N v b C 0 w X 0 V f M i w x N T J 9 J n F 1 b 3 Q 7 L C Z x d W 9 0 O 1 N l Y 3 R p b 2 4 x L 2 R h d G E g K D Q p L 0 N o Y W 5 n Z W Q g V H l w Z S 5 7 Q 2 9 s L T B f R V 8 z L D E 1 M 3 0 m c X V v d D s s J n F 1 b 3 Q 7 U 2 V j d G l v b j E v Z G F 0 Y S A o N C k v Q 2 h h b m d l Z C B U e X B l L n t D b 2 w t M F 9 F X z Q s M T U 0 f S Z x d W 9 0 O y w m c X V v d D t T Z W N 0 a W 9 u M S 9 k Y X R h I C g 0 K S 9 D a G F u Z 2 V k I F R 5 c G U u e 0 N v b C 0 w X 0 V f N S w x N T V 9 J n F 1 b 3 Q 7 L C Z x d W 9 0 O 1 N l Y 3 R p b 2 4 x L 2 R h d G E g K D Q p L 0 N o Y W 5 n Z W Q g V H l w Z S 5 7 Q 2 9 s L T B f R V 8 2 L D E 1 N n 0 m c X V v d D s s J n F 1 b 3 Q 7 U 2 V j d G l v b j E v Z G F 0 Y S A o N C k v Q 2 h h b m d l Z C B U e X B l L n t D b 2 w t M F 9 F X z c s M T U 3 f S Z x d W 9 0 O y w m c X V v d D t T Z W N 0 a W 9 u M S 9 k Y X R h I C g 0 K S 9 D a G F u Z 2 V k I F R 5 c G U u e 0 N v b C 0 w X 0 V f O C w x N T h 9 J n F 1 b 3 Q 7 L C Z x d W 9 0 O 1 N l Y 3 R p b 2 4 x L 2 R h d G E g K D Q p L 0 N o Y W 5 n Z W Q g V H l w Z S 5 7 Q 2 9 s L T B f R V 8 5 L D E 1 O X 0 m c X V v d D s s J n F 1 b 3 Q 7 U 2 V j d G l v b j E v Z G F 0 Y S A o N C k v Q 2 h h b m d l Z C B U e X B l L n t D b 2 w t M F 9 F X z E w L D E 2 M H 0 m c X V v d D s s J n F 1 b 3 Q 7 U 2 V j d G l v b j E v Z G F 0 Y S A o N C k v Q 2 h h b m d l Z C B U e X B l L n t D b 2 w t M F 9 F X z E x L D E 2 M X 0 m c X V v d D s s J n F 1 b 3 Q 7 U 2 V j d G l v b j E v Z G F 0 Y S A o N C k v Q 2 h h b m d l Z C B U e X B l L n t m M 2 h f Q V 8 x L D E 2 M n 0 m c X V v d D s s J n F 1 b 3 Q 7 U 2 V j d G l v b j E v Z G F 0 Y S A o N C k v Q 2 h h b m d l Z C B U e X B l L n t m M 2 h f Q V 8 y L D E 2 M 3 0 m c X V v d D s s J n F 1 b 3 Q 7 U 2 V j d G l v b j E v Z G F 0 Y S A o N C k v Q 2 h h b m d l Z C B U e X B l L n t m M 2 h f Q V 8 z L D E 2 N H 0 m c X V v d D s s J n F 1 b 3 Q 7 U 2 V j d G l v b j E v Z G F 0 Y S A o N C k v Q 2 h h b m d l Z C B U e X B l L n t m M 2 h f Q V 8 0 L D E 2 N X 0 m c X V v d D s s J n F 1 b 3 Q 7 U 2 V j d G l v b j E v Z G F 0 Y S A o N C k v Q 2 h h b m d l Z C B U e X B l L n t m M 2 h f Q V 8 1 L D E 2 N n 0 m c X V v d D s s J n F 1 b 3 Q 7 U 2 V j d G l v b j E v Z G F 0 Y S A o N C k v Q 2 h h b m d l Z C B U e X B l L n t m M 2 h f Q V 8 2 L D E 2 N 3 0 m c X V v d D s s J n F 1 b 3 Q 7 U 2 V j d G l v b j E v Z G F 0 Y S A o N C k v Q 2 h h b m d l Z C B U e X B l L n t m M 2 h f Q V 8 3 L D E 2 O H 0 m c X V v d D s s J n F 1 b 3 Q 7 U 2 V j d G l v b j E v Z G F 0 Y S A o N C k v Q 2 h h b m d l Z C B U e X B l L n t m M 2 h f Q V 8 4 L D E 2 O X 0 m c X V v d D s s J n F 1 b 3 Q 7 U 2 V j d G l v b j E v Z G F 0 Y S A o N C k v Q 2 h h b m d l Z C B U e X B l L n t m M 2 h f Q V 8 5 L D E 3 M H 0 m c X V v d D s s J n F 1 b 3 Q 7 U 2 V j d G l v b j E v Z G F 0 Y S A o N C k v Q 2 h h b m d l Z C B U e X B l L n t m M 2 h f Q V 8 x M C w x N z F 9 J n F 1 b 3 Q 7 L C Z x d W 9 0 O 1 N l Y 3 R p b 2 4 x L 2 R h d G E g K D Q p L 0 N o Y W 5 n Z W Q g V H l w Z S 5 7 Z j N o X 0 F f M T E s M T c y f S Z x d W 9 0 O y w m c X V v d D t T Z W N 0 a W 9 u M S 9 k Y X R h I C g 0 K S 9 D a G F u Z 2 V k I F R 5 c G U u e 2 Y z a F 9 C X z E s M T c z f S Z x d W 9 0 O y w m c X V v d D t T Z W N 0 a W 9 u M S 9 k Y X R h I C g 0 K S 9 D a G F u Z 2 V k I F R 5 c G U u e 2 Y z a F 9 C X z I s M T c 0 f S Z x d W 9 0 O y w m c X V v d D t T Z W N 0 a W 9 u M S 9 k Y X R h I C g 0 K S 9 D a G F u Z 2 V k I F R 5 c G U u e 2 Y z a F 9 C X z M s M T c 1 f S Z x d W 9 0 O y w m c X V v d D t T Z W N 0 a W 9 u M S 9 k Y X R h I C g 0 K S 9 D a G F u Z 2 V k I F R 5 c G U u e 2 Y z a F 9 C X z Q s M T c 2 f S Z x d W 9 0 O y w m c X V v d D t T Z W N 0 a W 9 u M S 9 k Y X R h I C g 0 K S 9 D a G F u Z 2 V k I F R 5 c G U u e 2 Y z a F 9 C X z U s M T c 3 f S Z x d W 9 0 O y w m c X V v d D t T Z W N 0 a W 9 u M S 9 k Y X R h I C g 0 K S 9 D a G F u Z 2 V k I F R 5 c G U u e 2 Y z a F 9 C X z Y s M T c 4 f S Z x d W 9 0 O y w m c X V v d D t T Z W N 0 a W 9 u M S 9 k Y X R h I C g 0 K S 9 D a G F u Z 2 V k I F R 5 c G U u e 2 Y z a F 9 C X z c s M T c 5 f S Z x d W 9 0 O y w m c X V v d D t T Z W N 0 a W 9 u M S 9 k Y X R h I C g 0 K S 9 D a G F u Z 2 V k I F R 5 c G U u e 2 Y z a F 9 C X z g s M T g w f S Z x d W 9 0 O y w m c X V v d D t T Z W N 0 a W 9 u M S 9 k Y X R h I C g 0 K S 9 D a G F u Z 2 V k I F R 5 c G U u e 2 Y z a F 9 D X z E s M T g x f S Z x d W 9 0 O y w m c X V v d D t T Z W N 0 a W 9 u M S 9 k Y X R h I C g 0 K S 9 D a G F u Z 2 V k I F R 5 c G U u e 2 Y z a F 9 D X z I s M T g y f S Z x d W 9 0 O y w m c X V v d D t T Z W N 0 a W 9 u M S 9 k Y X R h I C g 0 K S 9 D a G F u Z 2 V k I F R 5 c G U u e 2 Y z a F 9 D X z M s M T g z f S Z x d W 9 0 O y w m c X V v d D t T Z W N 0 a W 9 u M S 9 k Y X R h I C g 0 K S 9 D a G F u Z 2 V k I F R 5 c G U u e 2 Y z a F 9 D X z Q s M T g 0 f S Z x d W 9 0 O y w m c X V v d D t T Z W N 0 a W 9 u M S 9 k Y X R h I C g 0 K S 9 D a G F u Z 2 V k I F R 5 c G U u e 2 Y z a F 9 D X z U s M T g 1 f S Z x d W 9 0 O y w m c X V v d D t T Z W N 0 a W 9 u M S 9 k Y X R h I C g 0 K S 9 D a G F u Z 2 V k I F R 5 c G U u e 2 Y z a F 9 D X z Y s M T g 2 f S Z x d W 9 0 O y w m c X V v d D t T Z W N 0 a W 9 u M S 9 k Y X R h I C g 0 K S 9 D a G F u Z 2 V k I F R 5 c G U u e 2 Y z a F 9 D X z c s M T g 3 f S Z x d W 9 0 O y w m c X V v d D t T Z W N 0 a W 9 u M S 9 k Y X R h I C g 0 K S 9 D a G F u Z 2 V k I F R 5 c G U u e 2 Y z a F 9 D X z g s M T g 4 f S Z x d W 9 0 O y w m c X V v d D t T Z W N 0 a W 9 u M S 9 k Y X R h I C g 0 K S 9 D a G F u Z 2 V k I F R 5 c G U u e 2 Y z a F 9 D X z k s M T g 5 f S Z x d W 9 0 O y w m c X V v d D t T Z W N 0 a W 9 u M S 9 k Y X R h I C g 0 K S 9 D a G F u Z 2 V k I F R 5 c G U u e 2 Y z a F 9 E X z E s M T k w f S Z x d W 9 0 O y w m c X V v d D t T Z W N 0 a W 9 u M S 9 k Y X R h I C g 0 K S 9 D a G F u Z 2 V k I F R 5 c G U u e 2 Y z a F 9 E X z I s M T k x f S Z x d W 9 0 O y w m c X V v d D t T Z W N 0 a W 9 u M S 9 k Y X R h I C g 0 K S 9 D a G F u Z 2 V k I F R 5 c G U u e 2 Y z a F 9 E X z M s M T k y f S Z x d W 9 0 O y w m c X V v d D t T Z W N 0 a W 9 u M S 9 k Y X R h I C g 0 K S 9 D a G F u Z 2 V k I F R 5 c G U u e 2 Y z a F 9 E X z Q s M T k z f S Z x d W 9 0 O y w m c X V v d D t T Z W N 0 a W 9 u M S 9 k Y X R h I C g 0 K S 9 D a G F u Z 2 V k I F R 5 c G U u e 2 Y z a F 9 E X z U s M T k 0 f S Z x d W 9 0 O y w m c X V v d D t T Z W N 0 a W 9 u M S 9 k Y X R h I C g 0 K S 9 D a G F u Z 2 V k I F R 5 c G U u e 2 Y z a F 9 E X z Y s M T k 1 f S Z x d W 9 0 O y w m c X V v d D t T Z W N 0 a W 9 u M S 9 k Y X R h I C g 0 K S 9 D a G F u Z 2 V k I F R 5 c G U u e 2 Y z a F 9 E X z c s M T k 2 f S Z x d W 9 0 O y w m c X V v d D t T Z W N 0 a W 9 u M S 9 k Y X R h I C g 0 K S 9 D a G F u Z 2 V k I F R 5 c G U u e 2 Y z a F 9 E X z g s M T k 3 f S Z x d W 9 0 O y w m c X V v d D t T Z W N 0 a W 9 u M S 9 k Y X R h I C g 0 K S 9 D a G F u Z 2 V k I F R 5 c G U u e 2 Y z a F 9 E X z k s M T k 4 f S Z x d W 9 0 O y w m c X V v d D t T Z W N 0 a W 9 u M S 9 k Y X R h I C g 0 K S 9 D a G F u Z 2 V k I F R 5 c G U u e 2 Y z a F 9 E X z E w L D E 5 O X 0 m c X V v d D s s J n F 1 b 3 Q 7 U 2 V j d G l v b j E v Z G F 0 Y S A o N C k v Q 2 h h b m d l Z C B U e X B l L n t m M 2 h f R V 8 x L D I w M H 0 m c X V v d D s s J n F 1 b 3 Q 7 U 2 V j d G l v b j E v Z G F 0 Y S A o N C k v Q 2 h h b m d l Z C B U e X B l L n t m M 2 h f R V 8 y L D I w M X 0 m c X V v d D s s J n F 1 b 3 Q 7 U 2 V j d G l v b j E v Z G F 0 Y S A o N C k v Q 2 h h b m d l Z C B U e X B l L n t m M 2 h f R V 8 z L D I w M n 0 m c X V v d D s s J n F 1 b 3 Q 7 U 2 V j d G l v b j E v Z G F 0 Y S A o N C k v Q 2 h h b m d l Z C B U e X B l L n t m M 2 h f R V 8 0 L D I w M 3 0 m c X V v d D s s J n F 1 b 3 Q 7 U 2 V j d G l v b j E v Z G F 0 Y S A o N C k v Q 2 h h b m d l Z C B U e X B l L n t m M 2 h f R V 8 1 L D I w N H 0 m c X V v d D s s J n F 1 b 3 Q 7 U 2 V j d G l v b j E v Z G F 0 Y S A o N C k v Q 2 h h b m d l Z C B U e X B l L n t m M 2 h f R V 8 2 L D I w N X 0 m c X V v d D s s J n F 1 b 3 Q 7 U 2 V j d G l v b j E v Z G F 0 Y S A o N C k v Q 2 h h b m d l Z C B U e X B l L n t m M 2 h f R V 8 3 L D I w N n 0 m c X V v d D s s J n F 1 b 3 Q 7 U 2 V j d G l v b j E v Z G F 0 Y S A o N C k v Q 2 h h b m d l Z C B U e X B l L n t m M 2 h f R V 8 4 L D I w N 3 0 m c X V v d D s s J n F 1 b 3 Q 7 U 2 V j d G l v b j E v Z G F 0 Y S A o N C k v Q 2 h h b m d l Z C B U e X B l L n t m M 2 h f R V 8 5 L D I w O H 0 m c X V v d D s s J n F 1 b 3 Q 7 U 2 V j d G l v b j E v Z G F 0 Y S A o N C k v Q 2 h h b m d l Z C B U e X B l L n t m M 2 h f R V 8 x M C w y M D l 9 J n F 1 b 3 Q 7 L C Z x d W 9 0 O 1 N l Y 3 R p b 2 4 x L 2 R h d G E g K D Q p L 0 N o Y W 5 n Z W Q g V H l w Z S 5 7 c G d t M V 9 B X z E s M j E w f S Z x d W 9 0 O y w m c X V v d D t T Z W N 0 a W 9 u M S 9 k Y X R h I C g 0 K S 9 D a G F u Z 2 V k I F R 5 c G U u e 3 B n b T F f Q V 8 y L D I x M X 0 m c X V v d D s s J n F 1 b 3 Q 7 U 2 V j d G l v b j E v Z G F 0 Y S A o N C k v Q 2 h h b m d l Z C B U e X B l L n t w Z 2 0 x X 0 F f M y w y M T J 9 J n F 1 b 3 Q 7 L C Z x d W 9 0 O 1 N l Y 3 R p b 2 4 x L 2 R h d G E g K D Q p L 0 N o Y W 5 n Z W Q g V H l w Z S 5 7 c G d t M V 9 B X z Q s M j E z f S Z x d W 9 0 O y w m c X V v d D t T Z W N 0 a W 9 u M S 9 k Y X R h I C g 0 K S 9 D a G F u Z 2 V k I F R 5 c G U u e 3 B n b T F f Q V 8 1 L D I x N H 0 m c X V v d D s s J n F 1 b 3 Q 7 U 2 V j d G l v b j E v Z G F 0 Y S A o N C k v Q 2 h h b m d l Z C B U e X B l L n t w Z 2 0 x X 0 F f N i w y M T V 9 J n F 1 b 3 Q 7 L C Z x d W 9 0 O 1 N l Y 3 R p b 2 4 x L 2 R h d G E g K D Q p L 0 N o Y W 5 n Z W Q g V H l w Z S 5 7 c G d t M V 9 B X z c s M j E 2 f S Z x d W 9 0 O y w m c X V v d D t T Z W N 0 a W 9 u M S 9 k Y X R h I C g 0 K S 9 D a G F u Z 2 V k I F R 5 c G U u e 3 B n b T F f Q V 8 4 L D I x N 3 0 m c X V v d D s s J n F 1 b 3 Q 7 U 2 V j d G l v b j E v Z G F 0 Y S A o N C k v Q 2 h h b m d l Z C B U e X B l L n t w Z 2 0 x X 0 F f O S w y M T h 9 J n F 1 b 3 Q 7 L C Z x d W 9 0 O 1 N l Y 3 R p b 2 4 x L 2 R h d G E g K D Q p L 0 N o Y W 5 n Z W Q g V H l w Z S 5 7 c G d t M V 9 B X z E w L D I x O X 0 m c X V v d D s s J n F 1 b 3 Q 7 U 2 V j d G l v b j E v Z G F 0 Y S A o N C k v Q 2 h h b m d l Z C B U e X B l L n t w Z 2 0 x X 0 F f M T E s M j I w f S Z x d W 9 0 O y w m c X V v d D t T Z W N 0 a W 9 u M S 9 k Y X R h I C g 0 K S 9 D a G F u Z 2 V k I F R 5 c G U u e 3 B n b T F f Q l 8 x L D I y M X 0 m c X V v d D s s J n F 1 b 3 Q 7 U 2 V j d G l v b j E v Z G F 0 Y S A o N C k v Q 2 h h b m d l Z C B U e X B l L n t w Z 2 0 x X 0 J f M i w y M j J 9 J n F 1 b 3 Q 7 L C Z x d W 9 0 O 1 N l Y 3 R p b 2 4 x L 2 R h d G E g K D Q p L 0 N o Y W 5 n Z W Q g V H l w Z S 5 7 c G d t M V 9 C X z M s M j I z f S Z x d W 9 0 O y w m c X V v d D t T Z W N 0 a W 9 u M S 9 k Y X R h I C g 0 K S 9 D a G F u Z 2 V k I F R 5 c G U u e 3 B n b T F f Q l 8 0 L D I y N H 0 m c X V v d D s s J n F 1 b 3 Q 7 U 2 V j d G l v b j E v Z G F 0 Y S A o N C k v Q 2 h h b m d l Z C B U e X B l L n t w Z 2 0 x X 0 J f N S w y M j V 9 J n F 1 b 3 Q 7 L C Z x d W 9 0 O 1 N l Y 3 R p b 2 4 x L 2 R h d G E g K D Q p L 0 N o Y W 5 n Z W Q g V H l w Z S 5 7 c G d t M V 9 C X z Y s M j I 2 f S Z x d W 9 0 O y w m c X V v d D t T Z W N 0 a W 9 u M S 9 k Y X R h I C g 0 K S 9 D a G F u Z 2 V k I F R 5 c G U u e 3 B n b T F f Q l 8 3 L D I y N 3 0 m c X V v d D s s J n F 1 b 3 Q 7 U 2 V j d G l v b j E v Z G F 0 Y S A o N C k v Q 2 h h b m d l Z C B U e X B l L n t w Z 2 0 x X 0 J f O C w y M j h 9 J n F 1 b 3 Q 7 L C Z x d W 9 0 O 1 N l Y 3 R p b 2 4 x L 2 R h d G E g K D Q p L 0 N o Y W 5 n Z W Q g V H l w Z S 5 7 c G d t M V 9 D X z E s M j I 5 f S Z x d W 9 0 O y w m c X V v d D t T Z W N 0 a W 9 u M S 9 k Y X R h I C g 0 K S 9 D a G F u Z 2 V k I F R 5 c G U u e 3 B n b T F f Q 1 8 y L D I z M H 0 m c X V v d D s s J n F 1 b 3 Q 7 U 2 V j d G l v b j E v Z G F 0 Y S A o N C k v Q 2 h h b m d l Z C B U e X B l L n t w Z 2 0 x X 0 N f M y w y M z F 9 J n F 1 b 3 Q 7 L C Z x d W 9 0 O 1 N l Y 3 R p b 2 4 x L 2 R h d G E g K D Q p L 0 N o Y W 5 n Z W Q g V H l w Z S 5 7 c G d t M V 9 D X z Q s M j M y f S Z x d W 9 0 O y w m c X V v d D t T Z W N 0 a W 9 u M S 9 k Y X R h I C g 0 K S 9 D a G F u Z 2 V k I F R 5 c G U u e 3 B n b T F f Q 1 8 1 L D I z M 3 0 m c X V v d D s s J n F 1 b 3 Q 7 U 2 V j d G l v b j E v Z G F 0 Y S A o N C k v Q 2 h h b m d l Z C B U e X B l L n t w Z 2 0 x X 0 N f N i w y M z R 9 J n F 1 b 3 Q 7 L C Z x d W 9 0 O 1 N l Y 3 R p b 2 4 x L 2 R h d G E g K D Q p L 0 N o Y W 5 n Z W Q g V H l w Z S 5 7 c G d t M V 9 D X z c s M j M 1 f S Z x d W 9 0 O y w m c X V v d D t T Z W N 0 a W 9 u M S 9 k Y X R h I C g 0 K S 9 D a G F u Z 2 V k I F R 5 c G U u e 3 B n b T F f Q 1 8 4 L D I z N n 0 m c X V v d D s s J n F 1 b 3 Q 7 U 2 V j d G l v b j E v Z G F 0 Y S A o N C k v Q 2 h h b m d l Z C B U e X B l L n t w Z 2 0 x X 0 N f O S w y M z d 9 J n F 1 b 3 Q 7 L C Z x d W 9 0 O 1 N l Y 3 R p b 2 4 x L 2 R h d G E g K D Q p L 0 N o Y W 5 n Z W Q g V H l w Z S 5 7 c G d t M V 9 D X z E w L D I z O H 0 m c X V v d D s s J n F 1 b 3 Q 7 U 2 V j d G l v b j E v Z G F 0 Y S A o N C k v Q 2 h h b m d l Z C B U e X B l L n t w Z 2 0 x X 0 N f M T E s M j M 5 f S Z x d W 9 0 O y w m c X V v d D t T Z W N 0 a W 9 u M S 9 k Y X R h I C g 0 K S 9 D a G F u Z 2 V k I F R 5 c G U u e 3 B n b T F f R F 8 x L D I 0 M H 0 m c X V v d D s s J n F 1 b 3 Q 7 U 2 V j d G l v b j E v Z G F 0 Y S A o N C k v Q 2 h h b m d l Z C B U e X B l L n t w Z 2 0 x X 0 R f M i w y N D F 9 J n F 1 b 3 Q 7 L C Z x d W 9 0 O 1 N l Y 3 R p b 2 4 x L 2 R h d G E g K D Q p L 0 N o Y W 5 n Z W Q g V H l w Z S 5 7 c G d t M V 9 E X z M s M j Q y f S Z x d W 9 0 O y w m c X V v d D t T Z W N 0 a W 9 u M S 9 k Y X R h I C g 0 K S 9 D a G F u Z 2 V k I F R 5 c G U u e 3 B n b T F f R F 8 0 L D I 0 M 3 0 m c X V v d D s s J n F 1 b 3 Q 7 U 2 V j d G l v b j E v Z G F 0 Y S A o N C k v Q 2 h h b m d l Z C B U e X B l L n t w Z 2 0 x X 0 R f N S w y N D R 9 J n F 1 b 3 Q 7 L C Z x d W 9 0 O 1 N l Y 3 R p b 2 4 x L 2 R h d G E g K D Q p L 0 N o Y W 5 n Z W Q g V H l w Z S 5 7 c G d t M V 9 E X z Y s M j Q 1 f S Z x d W 9 0 O y w m c X V v d D t T Z W N 0 a W 9 u M S 9 k Y X R h I C g 0 K S 9 D a G F u Z 2 V k I F R 5 c G U u e 3 B n b T F f R F 8 3 L D I 0 N n 0 m c X V v d D s s J n F 1 b 3 Q 7 U 2 V j d G l v b j E v Z G F 0 Y S A o N C k v Q 2 h h b m d l Z C B U e X B l L n t w Z 2 0 x X 0 R f O C w y N D d 9 J n F 1 b 3 Q 7 L C Z x d W 9 0 O 1 N l Y 3 R p b 2 4 x L 2 R h d G E g K D Q p L 0 N o Y W 5 n Z W Q g V H l w Z S 5 7 c G d t M V 9 E X z k s M j Q 4 f S Z x d W 9 0 O y w m c X V v d D t T Z W N 0 a W 9 u M S 9 k Y X R h I C g 0 K S 9 D a G F u Z 2 V k I F R 5 c G U u e 3 B n b T F f R F 8 x M C w y N D l 9 J n F 1 b 3 Q 7 L C Z x d W 9 0 O 1 N l Y 3 R p b 2 4 x L 2 R h d G E g K D Q p L 0 N o Y W 5 n Z W Q g V H l w Z S 5 7 c G d t M V 9 F X z E s M j U w f S Z x d W 9 0 O y w m c X V v d D t T Z W N 0 a W 9 u M S 9 k Y X R h I C g 0 K S 9 D a G F u Z 2 V k I F R 5 c G U u e 3 B n b T F f R V 8 y L D I 1 M X 0 m c X V v d D s s J n F 1 b 3 Q 7 U 2 V j d G l v b j E v Z G F 0 Y S A o N C k v Q 2 h h b m d l Z C B U e X B l L n t w Z 2 0 x X 0 V f M y w y N T J 9 J n F 1 b 3 Q 7 L C Z x d W 9 0 O 1 N l Y 3 R p b 2 4 x L 2 R h d G E g K D Q p L 0 N o Y W 5 n Z W Q g V H l w Z S 5 7 c G d t M V 9 F X z Q s M j U z f S Z x d W 9 0 O y w m c X V v d D t T Z W N 0 a W 9 u M S 9 k Y X R h I C g 0 K S 9 D a G F u Z 2 V k I F R 5 c G U u e 3 B n b T F f R V 8 1 L D I 1 N H 0 m c X V v d D s s J n F 1 b 3 Q 7 U 2 V j d G l v b j E v Z G F 0 Y S A o N C k v Q 2 h h b m d l Z C B U e X B l L n t w Z 2 0 x X 0 V f N i w y N T V 9 J n F 1 b 3 Q 7 L C Z x d W 9 0 O 1 N l Y 3 R p b 2 4 x L 2 R h d G E g K D Q p L 0 N o Y W 5 n Z W Q g V H l w Z S 5 7 c G d t M V 9 F X z c s M j U 2 f S Z x d W 9 0 O y w m c X V v d D t T Z W N 0 a W 9 u M S 9 k Y X R h I C g 0 K S 9 D a G F u Z 2 V k I F R 5 c G U u e 3 B n b T F f R V 8 4 L D I 1 N 3 0 m c X V v d D s s J n F 1 b 3 Q 7 U 2 V j d G l v b j E v Z G F 0 Y S A o N C k v Q 2 h h b m d l Z C B U e X B l L n t w Z 2 0 x X 0 V f O S w y N T h 9 J n F 1 b 3 Q 7 L C Z x d W 9 0 O 1 N l Y 3 R p b 2 4 x L 2 R h d G E g K D Q p L 0 N o Y W 5 n Z W Q g V H l w Z S 5 7 c G d t M V 9 F X z E w L D I 1 O X 0 m c X V v d D s s J n F 1 b 3 Q 7 U 2 V j d G l v b j E v Z G F 0 Y S A o N C k v Q 2 h h b m d l Z C B U e X B l L n t D b 2 w t M F 9 B X z E y L D I 2 M H 0 m c X V v d D s s J n F 1 b 3 Q 7 U 2 V j d G l v b j E v Z G F 0 Y S A o N C k v Q 2 h h b m d l Z C B U e X B l L n t D b 2 w t M F 9 B X z E z L D I 2 M X 0 m c X V v d D s s J n F 1 b 3 Q 7 U 2 V j d G l v b j E v Z G F 0 Y S A o N C k v Q 2 h h b m d l Z C B U e X B l L n t D b 2 w t M F 9 B X z E 0 L D I 2 M n 0 m c X V v d D s s J n F 1 b 3 Q 7 U 2 V j d G l v b j E v Z G F 0 Y S A o N C k v Q 2 h h b m d l Z C B U e X B l L n t D b 2 w t M F 9 B X z E 1 L D I 2 M 3 0 m c X V v d D s s J n F 1 b 3 Q 7 U 2 V j d G l v b j E v Z G F 0 Y S A o N C k v Q 2 h h b m d l Z C B U e X B l L n t D b 2 w t M F 9 C X z E w L D I 2 N H 0 m c X V v d D s s J n F 1 b 3 Q 7 U 2 V j d G l v b j E v Z G F 0 Y S A o N C k v Q 2 h h b m d l Z C B U e X B l L n t D b 2 w t M F 9 C X z E x L D I 2 N X 0 m c X V v d D s s J n F 1 b 3 Q 7 U 2 V j d G l v b j E v Z G F 0 Y S A o N C k v Q 2 h h b m d l Z C B U e X B l L n t D b 2 w t M F 9 C X z E y L D I 2 N n 0 m c X V v d D s s J n F 1 b 3 Q 7 U 2 V j d G l v b j E v Z G F 0 Y S A o N C k v Q 2 h h b m d l Z C B U e X B l L n t D b 2 w t M F 9 C X z E z L D I 2 N 3 0 m c X V v d D s s J n F 1 b 3 Q 7 U 2 V j d G l v b j E v Z G F 0 Y S A o N C k v Q 2 h h b m d l Z C B U e X B l L n t D b 2 w t M F 9 C X z E 0 L D I 2 O H 0 m c X V v d D s s J n F 1 b 3 Q 7 U 2 V j d G l v b j E v Z G F 0 Y S A o N C k v Q 2 h h b m d l Z C B U e X B l L n t D b 2 w t M F 9 C X z E 1 L D I 2 O X 0 m c X V v d D s s J n F 1 b 3 Q 7 U 2 V j d G l v b j E v Z G F 0 Y S A o N C k v Q 2 h h b m d l Z C B U e X B l L n t D b 2 w t M F 9 D X z E 0 L D I 3 M H 0 m c X V v d D s s J n F 1 b 3 Q 7 U 2 V j d G l v b j E v Z G F 0 Y S A o N C k v Q 2 h h b m d l Z C B U e X B l L n t D b 2 w t M F 9 D X z E 1 L D I 3 M X 0 m c X V v d D s s J n F 1 b 3 Q 7 U 2 V j d G l v b j E v Z G F 0 Y S A o N C k v Q 2 h h b m d l Z C B U e X B l L n t D b 2 w t M F 9 E X z E z L D I 3 M n 0 m c X V v d D s s J n F 1 b 3 Q 7 U 2 V j d G l v b j E v Z G F 0 Y S A o N C k v Q 2 h h b m d l Z C B U e X B l L n t D b 2 w t M F 9 E X z E 0 L D I 3 M 3 0 m c X V v d D s s J n F 1 b 3 Q 7 U 2 V j d G l v b j E v Z G F 0 Y S A o N C k v Q 2 h h b m d l Z C B U e X B l L n t D b 2 w t M F 9 E X z E 1 L D I 3 N H 0 m c X V v d D s s J n F 1 b 3 Q 7 U 2 V j d G l v b j E v Z G F 0 Y S A o N C k v Q 2 h h b m d l Z C B U e X B l L n t D b 2 w t M F 9 F X z E y L D I 3 N X 0 m c X V v d D s s J n F 1 b 3 Q 7 U 2 V j d G l v b j E v Z G F 0 Y S A o N C k v Q 2 h h b m d l Z C B U e X B l L n t D b 2 w t M F 9 F X z E z L D I 3 N n 0 m c X V v d D s s J n F 1 b 3 Q 7 U 2 V j d G l v b j E v Z G F 0 Y S A o N C k v Q 2 h h b m d l Z C B U e X B l L n t D b 2 w t M F 9 F X z E 0 L D I 3 N 3 0 m c X V v d D s s J n F 1 b 3 Q 7 U 2 V j d G l v b j E v Z G F 0 Y S A o N C k v Q 2 h h b m d l Z C B U e X B l L n t D b 2 w t M F 9 F X z E 1 L D I 3 O H 0 m c X V v d D s s J n F 1 b 3 Q 7 U 2 V j d G l v b j E v Z G F 0 Y S A o N C k v Q 2 h h b m d l Z C B U e X B l L n t i Y W 0 z X 0 F f M T I s M j c 5 f S Z x d W 9 0 O y w m c X V v d D t T Z W N 0 a W 9 u M S 9 k Y X R h I C g 0 K S 9 D a G F u Z 2 V k I F R 5 c G U u e 2 J h b T N f Q V 8 x M y w y O D B 9 J n F 1 b 3 Q 7 L C Z x d W 9 0 O 1 N l Y 3 R p b 2 4 x L 2 R h d G E g K D Q p L 0 N o Y W 5 n Z W Q g V H l w Z S 5 7 Y m F t M 1 9 B X z E 0 L D I 4 M X 0 m c X V v d D s s J n F 1 b 3 Q 7 U 2 V j d G l v b j E v Z G F 0 Y S A o N C k v Q 2 h h b m d l Z C B U e X B l L n t i Y W 0 z X 0 F f M T U s M j g y f S Z x d W 9 0 O y w m c X V v d D t T Z W N 0 a W 9 u M S 9 k Y X R h I C g 0 K S 9 D a G F u Z 2 V k I F R 5 c G U u e 2 J h b T N f Q l 8 x M i w y O D N 9 J n F 1 b 3 Q 7 L C Z x d W 9 0 O 1 N l Y 3 R p b 2 4 x L 2 R h d G E g K D Q p L 0 N o Y W 5 n Z W Q g V H l w Z S 5 7 Y m F t M 1 9 C X z E z L D I 4 N H 0 m c X V v d D s s J n F 1 b 3 Q 7 U 2 V j d G l v b j E v Z G F 0 Y S A o N C k v Q 2 h h b m d l Z C B U e X B l L n t i Y W 0 z X 0 J f M T Q s M j g 1 f S Z x d W 9 0 O y w m c X V v d D t T Z W N 0 a W 9 u M S 9 k Y X R h I C g 0 K S 9 D a G F u Z 2 V k I F R 5 c G U u e 2 J h b T N f Q l 8 x N S w y O D Z 9 J n F 1 b 3 Q 7 L C Z x d W 9 0 O 1 N l Y 3 R p b 2 4 x L 2 R h d G E g K D Q p L 0 N o Y W 5 n Z W Q g V H l w Z S 5 7 Y m F t M 1 9 D X z E z L D I 4 N 3 0 m c X V v d D s s J n F 1 b 3 Q 7 U 2 V j d G l v b j E v Z G F 0 Y S A o N C k v Q 2 h h b m d l Z C B U e X B l L n t i Y W 0 z X 0 N f M T Q s M j g 4 f S Z x d W 9 0 O y w m c X V v d D t T Z W N 0 a W 9 u M S 9 k Y X R h I C g 0 K S 9 D a G F u Z 2 V k I F R 5 c G U u e 2 J h b T N f Q 1 8 x N S w y O D l 9 J n F 1 b 3 Q 7 L C Z x d W 9 0 O 1 N l Y 3 R p b 2 4 x L 2 R h d G E g K D Q p L 0 N o Y W 5 n Z W Q g V H l w Z S 5 7 Y m F t M 1 9 E X z E x L D I 5 M H 0 m c X V v d D s s J n F 1 b 3 Q 7 U 2 V j d G l v b j E v Z G F 0 Y S A o N C k v Q 2 h h b m d l Z C B U e X B l L n t i Y W 0 z X 0 R f M T I s M j k x f S Z x d W 9 0 O y w m c X V v d D t T Z W N 0 a W 9 u M S 9 k Y X R h I C g 0 K S 9 D a G F u Z 2 V k I F R 5 c G U u e 2 J h b T N f R F 8 x M y w y O T J 9 J n F 1 b 3 Q 7 L C Z x d W 9 0 O 1 N l Y 3 R p b 2 4 x L 2 R h d G E g K D Q p L 0 N o Y W 5 n Z W Q g V H l w Z S 5 7 Y m F t M 1 9 E X z E 0 L D I 5 M 3 0 m c X V v d D s s J n F 1 b 3 Q 7 U 2 V j d G l v b j E v Z G F 0 Y S A o N C k v Q 2 h h b m d l Z C B U e X B l L n t i Y W 0 z X 0 R f M T U s M j k 0 f S Z x d W 9 0 O y w m c X V v d D t T Z W N 0 a W 9 u M S 9 k Y X R h I C g 0 K S 9 D a G F u Z 2 V k I F R 5 c G U u e 2 J h b T N f R V 8 x M S w y O T V 9 J n F 1 b 3 Q 7 L C Z x d W 9 0 O 1 N l Y 3 R p b 2 4 x L 2 R h d G E g K D Q p L 0 N o Y W 5 n Z W Q g V H l w Z S 5 7 Y m F t M 1 9 F X z E y L D I 5 N n 0 m c X V v d D s s J n F 1 b 3 Q 7 U 2 V j d G l v b j E v Z G F 0 Y S A o N C k v Q 2 h h b m d l Z C B U e X B l L n t i Y W 0 z X 0 V f M T M s M j k 3 f S Z x d W 9 0 O y w m c X V v d D t T Z W N 0 a W 9 u M S 9 k Y X R h I C g 0 K S 9 D a G F u Z 2 V k I F R 5 c G U u e 2 J h b T N f R V 8 x N C w y O T h 9 J n F 1 b 3 Q 7 L C Z x d W 9 0 O 1 N l Y 3 R p b 2 4 x L 2 R h d G E g K D Q p L 0 N o Y W 5 n Z W Q g V H l w Z S 5 7 Y m F t M 1 9 F X z E 1 L D I 5 O X 0 m c X V v d D s s J n F 1 b 3 Q 7 U 2 V j d G l v b j E v Z G F 0 Y S A o N C k v Q 2 h h b m d l Z C B U e X B l L n t j a H N f Q V 8 x M i w z M D B 9 J n F 1 b 3 Q 7 L C Z x d W 9 0 O 1 N l Y 3 R p b 2 4 x L 2 R h d G E g K D Q p L 0 N o Y W 5 n Z W Q g V H l w Z S 5 7 Y 2 h z X 0 F f M T M s M z A x f S Z x d W 9 0 O y w m c X V v d D t T Z W N 0 a W 9 u M S 9 k Y X R h I C g 0 K S 9 D a G F u Z 2 V k I F R 5 c G U u e 2 N o c 1 9 B X z E 0 L D M w M n 0 m c X V v d D s s J n F 1 b 3 Q 7 U 2 V j d G l v b j E v Z G F 0 Y S A o N C k v Q 2 h h b m d l Z C B U e X B l L n t j a H N f Q V 8 x N S w z M D N 9 J n F 1 b 3 Q 7 L C Z x d W 9 0 O 1 N l Y 3 R p b 2 4 x L 2 R h d G E g K D Q p L 0 N o Y W 5 n Z W Q g V H l w Z S 5 7 Y 2 h z X 0 J f O S w z M D R 9 J n F 1 b 3 Q 7 L C Z x d W 9 0 O 1 N l Y 3 R p b 2 4 x L 2 R h d G E g K D Q p L 0 N o Y W 5 n Z W Q g V H l w Z S 5 7 Y 2 h z X 0 J f M T A s M z A 1 f S Z x d W 9 0 O y w m c X V v d D t T Z W N 0 a W 9 u M S 9 k Y X R h I C g 0 K S 9 D a G F u Z 2 V k I F R 5 c G U u e 2 N o c 1 9 C X z E x L D M w N n 0 m c X V v d D s s J n F 1 b 3 Q 7 U 2 V j d G l v b j E v Z G F 0 Y S A o N C k v Q 2 h h b m d l Z C B U e X B l L n t j a H N f Q l 8 x M i w z M D d 9 J n F 1 b 3 Q 7 L C Z x d W 9 0 O 1 N l Y 3 R p b 2 4 x L 2 R h d G E g K D Q p L 0 N o Y W 5 n Z W Q g V H l w Z S 5 7 Y 2 h z X 0 J f M T M s M z A 4 f S Z x d W 9 0 O y w m c X V v d D t T Z W N 0 a W 9 u M S 9 k Y X R h I C g 0 K S 9 D a G F u Z 2 V k I F R 5 c G U u e 2 N o c 1 9 C X z E 0 L D M w O X 0 m c X V v d D s s J n F 1 b 3 Q 7 U 2 V j d G l v b j E v Z G F 0 Y S A o N C k v Q 2 h h b m d l Z C B U e X B l L n t j a H N f Q l 8 x N S w z M T B 9 J n F 1 b 3 Q 7 L C Z x d W 9 0 O 1 N l Y 3 R p b 2 4 x L 2 R h d G E g K D Q p L 0 N o Y W 5 n Z W Q g V H l w Z S 5 7 Y 2 h z X 0 N f M T M s M z E x f S Z x d W 9 0 O y w m c X V v d D t T Z W N 0 a W 9 u M S 9 k Y X R h I C g 0 K S 9 D a G F u Z 2 V k I F R 5 c G U u e 2 N o c 1 9 D X z E 0 L D M x M n 0 m c X V v d D s s J n F 1 b 3 Q 7 U 2 V j d G l v b j E v Z G F 0 Y S A o N C k v Q 2 h h b m d l Z C B U e X B l L n t j a H N f Q 1 8 x N S w z M T N 9 J n F 1 b 3 Q 7 L C Z x d W 9 0 O 1 N l Y 3 R p b 2 4 x L 2 R h d G E g K D Q p L 0 N o Y W 5 n Z W Q g V H l w Z S 5 7 Y 2 h z X 0 R f M T E s M z E 0 f S Z x d W 9 0 O y w m c X V v d D t T Z W N 0 a W 9 u M S 9 k Y X R h I C g 0 K S 9 D a G F u Z 2 V k I F R 5 c G U u e 2 N o c 1 9 E X z E y L D M x N X 0 m c X V v d D s s J n F 1 b 3 Q 7 U 2 V j d G l v b j E v Z G F 0 Y S A o N C k v Q 2 h h b m d l Z C B U e X B l L n t j a H N f R F 8 x M y w z M T Z 9 J n F 1 b 3 Q 7 L C Z x d W 9 0 O 1 N l Y 3 R p b 2 4 x L 2 R h d G E g K D Q p L 0 N o Y W 5 n Z W Q g V H l w Z S 5 7 Y 2 h z X 0 R f M T Q s M z E 3 f S Z x d W 9 0 O y w m c X V v d D t T Z W N 0 a W 9 u M S 9 k Y X R h I C g 0 K S 9 D a G F u Z 2 V k I F R 5 c G U u e 2 N o c 1 9 E X z E 1 L D M x O H 0 m c X V v d D s s J n F 1 b 3 Q 7 U 2 V j d G l v b j E v Z G F 0 Y S A o N C k v Q 2 h h b m d l Z C B U e X B l L n t j a H N f R V 8 x M S w z M T l 9 J n F 1 b 3 Q 7 L C Z x d W 9 0 O 1 N l Y 3 R p b 2 4 x L 2 R h d G E g K D Q p L 0 N o Y W 5 n Z W Q g V H l w Z S 5 7 Y 2 h z X 0 V f M T I s M z I w f S Z x d W 9 0 O y w m c X V v d D t T Z W N 0 a W 9 u M S 9 k Y X R h I C g 0 K S 9 D a G F u Z 2 V k I F R 5 c G U u e 2 N o c 1 9 F X z E z L D M y M X 0 m c X V v d D s s J n F 1 b 3 Q 7 U 2 V j d G l v b j E v Z G F 0 Y S A o N C k v Q 2 h h b m d l Z C B U e X B l L n t j a H N f R V 8 x N C w z M j J 9 J n F 1 b 3 Q 7 L C Z x d W 9 0 O 1 N l Y 3 R p b 2 4 x L 2 R h d G E g K D Q p L 0 N o Y W 5 n Z W Q g V H l w Z S 5 7 Y 2 h z X 0 V f M T U s M z I z f S Z x d W 9 0 O y w m c X V v d D t T Z W N 0 a W 9 u M S 9 k Y X R h I C g 0 K S 9 D a G F u Z 2 V k I F R 5 c G U u e 2 Y z a F 9 B X z E y L D M y N H 0 m c X V v d D s s J n F 1 b 3 Q 7 U 2 V j d G l v b j E v Z G F 0 Y S A o N C k v Q 2 h h b m d l Z C B U e X B l L n t m M 2 h f Q V 8 x M y w z M j V 9 J n F 1 b 3 Q 7 L C Z x d W 9 0 O 1 N l Y 3 R p b 2 4 x L 2 R h d G E g K D Q p L 0 N o Y W 5 n Z W Q g V H l w Z S 5 7 Z j N o X 0 F f M T Q s M z I 2 f S Z x d W 9 0 O y w m c X V v d D t T Z W N 0 a W 9 u M S 9 k Y X R h I C g 0 K S 9 D a G F u Z 2 V k I F R 5 c G U u e 2 Y z a F 9 B X z E 1 L D M y N 3 0 m c X V v d D s s J n F 1 b 3 Q 7 U 2 V j d G l v b j E v Z G F 0 Y S A o N C k v Q 2 h h b m d l Z C B U e X B l L n t m M 2 h f Q l 8 5 L D M y O H 0 m c X V v d D s s J n F 1 b 3 Q 7 U 2 V j d G l v b j E v Z G F 0 Y S A o N C k v Q 2 h h b m d l Z C B U e X B l L n t m M 2 h f Q l 8 x M C w z M j l 9 J n F 1 b 3 Q 7 L C Z x d W 9 0 O 1 N l Y 3 R p b 2 4 x L 2 R h d G E g K D Q p L 0 N o Y W 5 n Z W Q g V H l w Z S 5 7 Z j N o X 0 J f M T E s M z M w f S Z x d W 9 0 O y w m c X V v d D t T Z W N 0 a W 9 u M S 9 k Y X R h I C g 0 K S 9 D a G F u Z 2 V k I F R 5 c G U u e 2 Y z a F 9 C X z E y L D M z M X 0 m c X V v d D s s J n F 1 b 3 Q 7 U 2 V j d G l v b j E v Z G F 0 Y S A o N C k v Q 2 h h b m d l Z C B U e X B l L n t m M 2 h f Q l 8 x M y w z M z J 9 J n F 1 b 3 Q 7 L C Z x d W 9 0 O 1 N l Y 3 R p b 2 4 x L 2 R h d G E g K D Q p L 0 N o Y W 5 n Z W Q g V H l w Z S 5 7 Z j N o X 0 J f M T Q s M z M z f S Z x d W 9 0 O y w m c X V v d D t T Z W N 0 a W 9 u M S 9 k Y X R h I C g 0 K S 9 D a G F u Z 2 V k I F R 5 c G U u e 2 Y z a F 9 C X z E 1 L D M z N H 0 m c X V v d D s s J n F 1 b 3 Q 7 U 2 V j d G l v b j E v Z G F 0 Y S A o N C k v Q 2 h h b m d l Z C B U e X B l L n t m M 2 h f Q 1 8 x M C w z M z V 9 J n F 1 b 3 Q 7 L C Z x d W 9 0 O 1 N l Y 3 R p b 2 4 x L 2 R h d G E g K D Q p L 0 N o Y W 5 n Z W Q g V H l w Z S 5 7 Z j N o X 0 N f M T E s M z M 2 f S Z x d W 9 0 O y w m c X V v d D t T Z W N 0 a W 9 u M S 9 k Y X R h I C g 0 K S 9 D a G F u Z 2 V k I F R 5 c G U u e 2 Y z a F 9 D X z E y L D M z N 3 0 m c X V v d D s s J n F 1 b 3 Q 7 U 2 V j d G l v b j E v Z G F 0 Y S A o N C k v Q 2 h h b m d l Z C B U e X B l L n t m M 2 h f Q 1 8 x M y w z M z h 9 J n F 1 b 3 Q 7 L C Z x d W 9 0 O 1 N l Y 3 R p b 2 4 x L 2 R h d G E g K D Q p L 0 N o Y W 5 n Z W Q g V H l w Z S 5 7 Z j N o X 0 N f M T Q s M z M 5 f S Z x d W 9 0 O y w m c X V v d D t T Z W N 0 a W 9 u M S 9 k Y X R h I C g 0 K S 9 D a G F u Z 2 V k I F R 5 c G U u e 2 Y z a F 9 D X z E 1 L D M 0 M H 0 m c X V v d D s s J n F 1 b 3 Q 7 U 2 V j d G l v b j E v Z G F 0 Y S A o N C k v Q 2 h h b m d l Z C B U e X B l L n t m M 2 h f R F 8 x M S w z N D F 9 J n F 1 b 3 Q 7 L C Z x d W 9 0 O 1 N l Y 3 R p b 2 4 x L 2 R h d G E g K D Q p L 0 N o Y W 5 n Z W Q g V H l w Z S 5 7 Z j N o X 0 R f M T I s M z Q y f S Z x d W 9 0 O y w m c X V v d D t T Z W N 0 a W 9 u M S 9 k Y X R h I C g 0 K S 9 D a G F u Z 2 V k I F R 5 c G U u e 2 Y z a F 9 E X z E z L D M 0 M 3 0 m c X V v d D s s J n F 1 b 3 Q 7 U 2 V j d G l v b j E v Z G F 0 Y S A o N C k v Q 2 h h b m d l Z C B U e X B l L n t m M 2 h f R F 8 x N C w z N D R 9 J n F 1 b 3 Q 7 L C Z x d W 9 0 O 1 N l Y 3 R p b 2 4 x L 2 R h d G E g K D Q p L 0 N o Y W 5 n Z W Q g V H l w Z S 5 7 Z j N o X 0 R f M T U s M z Q 1 f S Z x d W 9 0 O y w m c X V v d D t T Z W N 0 a W 9 u M S 9 k Y X R h I C g 0 K S 9 D a G F u Z 2 V k I F R 5 c G U u e 2 Y z a F 9 F X z E x L D M 0 N n 0 m c X V v d D s s J n F 1 b 3 Q 7 U 2 V j d G l v b j E v Z G F 0 Y S A o N C k v Q 2 h h b m d l Z C B U e X B l L n t m M 2 h f R V 8 x M i w z N D d 9 J n F 1 b 3 Q 7 L C Z x d W 9 0 O 1 N l Y 3 R p b 2 4 x L 2 R h d G E g K D Q p L 0 N o Y W 5 n Z W Q g V H l w Z S 5 7 Z j N o X 0 V f M T M s M z Q 4 f S Z x d W 9 0 O y w m c X V v d D t T Z W N 0 a W 9 u M S 9 k Y X R h I C g 0 K S 9 D a G F u Z 2 V k I F R 5 c G U u e 2 Y z a F 9 F X z E 0 L D M 0 O X 0 m c X V v d D s s J n F 1 b 3 Q 7 U 2 V j d G l v b j E v Z G F 0 Y S A o N C k v Q 2 h h b m d l Z C B U e X B l L n t m M 2 h f R V 8 x N S w z N T B 9 J n F 1 b 3 Q 7 L C Z x d W 9 0 O 1 N l Y 3 R p b 2 4 x L 2 R h d G E g K D Q p L 0 N o Y W 5 n Z W Q g V H l w Z S 5 7 c G d t M V 9 B X z E y L D M 1 M X 0 m c X V v d D s s J n F 1 b 3 Q 7 U 2 V j d G l v b j E v Z G F 0 Y S A o N C k v Q 2 h h b m d l Z C B U e X B l L n t w Z 2 0 x X 0 F f M T M s M z U y f S Z x d W 9 0 O y w m c X V v d D t T Z W N 0 a W 9 u M S 9 k Y X R h I C g 0 K S 9 D a G F u Z 2 V k I F R 5 c G U u e 3 B n b T F f Q V 8 x N C w z N T N 9 J n F 1 b 3 Q 7 L C Z x d W 9 0 O 1 N l Y 3 R p b 2 4 x L 2 R h d G E g K D Q p L 0 N o Y W 5 n Z W Q g V H l w Z S 5 7 c G d t M V 9 B X z E 1 L D M 1 N H 0 m c X V v d D s s J n F 1 b 3 Q 7 U 2 V j d G l v b j E v Z G F 0 Y S A o N C k v Q 2 h h b m d l Z C B U e X B l L n t w Z 2 0 x X 0 J f O S w z N T V 9 J n F 1 b 3 Q 7 L C Z x d W 9 0 O 1 N l Y 3 R p b 2 4 x L 2 R h d G E g K D Q p L 0 N o Y W 5 n Z W Q g V H l w Z S 5 7 c G d t M V 9 C X z E w L D M 1 N n 0 m c X V v d D s s J n F 1 b 3 Q 7 U 2 V j d G l v b j E v Z G F 0 Y S A o N C k v Q 2 h h b m d l Z C B U e X B l L n t w Z 2 0 x X 0 J f M T E s M z U 3 f S Z x d W 9 0 O y w m c X V v d D t T Z W N 0 a W 9 u M S 9 k Y X R h I C g 0 K S 9 D a G F u Z 2 V k I F R 5 c G U u e 3 B n b T F f Q l 8 x M i w z N T h 9 J n F 1 b 3 Q 7 L C Z x d W 9 0 O 1 N l Y 3 R p b 2 4 x L 2 R h d G E g K D Q p L 0 N o Y W 5 n Z W Q g V H l w Z S 5 7 c G d t M V 9 C X z E z L D M 1 O X 0 m c X V v d D s s J n F 1 b 3 Q 7 U 2 V j d G l v b j E v Z G F 0 Y S A o N C k v Q 2 h h b m d l Z C B U e X B l L n t w Z 2 0 x X 0 J f M T Q s M z Y w f S Z x d W 9 0 O y w m c X V v d D t T Z W N 0 a W 9 u M S 9 k Y X R h I C g 0 K S 9 D a G F u Z 2 V k I F R 5 c G U u e 3 B n b T F f Q l 8 x N S w z N j F 9 J n F 1 b 3 Q 7 L C Z x d W 9 0 O 1 N l Y 3 R p b 2 4 x L 2 R h d G E g K D Q p L 0 N o Y W 5 n Z W Q g V H l w Z S 5 7 c G d t M V 9 D X z E y L D M 2 M n 0 m c X V v d D s s J n F 1 b 3 Q 7 U 2 V j d G l v b j E v Z G F 0 Y S A o N C k v Q 2 h h b m d l Z C B U e X B l L n t w Z 2 0 x X 0 N f M T M s M z Y z f S Z x d W 9 0 O y w m c X V v d D t T Z W N 0 a W 9 u M S 9 k Y X R h I C g 0 K S 9 D a G F u Z 2 V k I F R 5 c G U u e 3 B n b T F f Q 1 8 x N C w z N j R 9 J n F 1 b 3 Q 7 L C Z x d W 9 0 O 1 N l Y 3 R p b 2 4 x L 2 R h d G E g K D Q p L 0 N o Y W 5 n Z W Q g V H l w Z S 5 7 c G d t M V 9 D X z E 1 L D M 2 N X 0 m c X V v d D s s J n F 1 b 3 Q 7 U 2 V j d G l v b j E v Z G F 0 Y S A o N C k v Q 2 h h b m d l Z C B U e X B l L n t w Z 2 0 x X 0 R f M T E s M z Y 2 f S Z x d W 9 0 O y w m c X V v d D t T Z W N 0 a W 9 u M S 9 k Y X R h I C g 0 K S 9 D a G F u Z 2 V k I F R 5 c G U u e 3 B n b T F f R F 8 x M i w z N j d 9 J n F 1 b 3 Q 7 L C Z x d W 9 0 O 1 N l Y 3 R p b 2 4 x L 2 R h d G E g K D Q p L 0 N o Y W 5 n Z W Q g V H l w Z S 5 7 c G d t M V 9 E X z E z L D M 2 O H 0 m c X V v d D s s J n F 1 b 3 Q 7 U 2 V j d G l v b j E v Z G F 0 Y S A o N C k v Q 2 h h b m d l Z C B U e X B l L n t w Z 2 0 x X 0 R f M T Q s M z Y 5 f S Z x d W 9 0 O y w m c X V v d D t T Z W N 0 a W 9 u M S 9 k Y X R h I C g 0 K S 9 D a G F u Z 2 V k I F R 5 c G U u e 3 B n b T F f R F 8 x N S w z N z B 9 J n F 1 b 3 Q 7 L C Z x d W 9 0 O 1 N l Y 3 R p b 2 4 x L 2 R h d G E g K D Q p L 0 N o Y W 5 n Z W Q g V H l w Z S 5 7 c G d t M V 9 F X z E x L D M 3 M X 0 m c X V v d D s s J n F 1 b 3 Q 7 U 2 V j d G l v b j E v Z G F 0 Y S A o N C k v Q 2 h h b m d l Z C B U e X B l L n t w Z 2 0 x X 0 V f M T I s M z c y f S Z x d W 9 0 O y w m c X V v d D t T Z W N 0 a W 9 u M S 9 k Y X R h I C g 0 K S 9 D a G F u Z 2 V k I F R 5 c G U u e 3 B n b T F f R V 8 x M y w z N z N 9 J n F 1 b 3 Q 7 L C Z x d W 9 0 O 1 N l Y 3 R p b 2 4 x L 2 R h d G E g K D Q p L 0 N o Y W 5 n Z W Q g V H l w Z S 5 7 c G d t M V 9 F X z E 0 L D M 3 N H 0 m c X V v d D s s J n F 1 b 3 Q 7 U 2 V j d G l v b j E v Z G F 0 Y S A o N C k v Q 2 h h b m d l Z C B U e X B l L n t w Z 2 0 x X 0 V f M T U s M z c 1 f S Z x d W 9 0 O y w m c X V v d D t T Z W N 0 a W 9 u M S 9 k Y X R h I C g 0 K S 9 D a G F u Z 2 V k I F R 5 c G U u e y w z N z Z 9 J n F 1 b 3 Q 7 X S w m c X V v d D t D b 2 x 1 b W 5 D b 3 V u d C Z x d W 9 0 O z o z N z c s J n F 1 b 3 Q 7 S 2 V 5 Q 2 9 s d W 1 u T m F t Z X M m c X V v d D s 6 W 1 0 s J n F 1 b 3 Q 7 Q 2 9 s d W 1 u S W R l b n R p d G l l c y Z x d W 9 0 O z p b J n F 1 b 3 Q 7 U 2 V j d G l v b j E v Z G F 0 Y S A o N C k v Q 2 h h b m d l Z C B U e X B l L n t n d F 9 s Z X R 0 Z X J f b n I s M H 0 m c X V v d D s s J n F 1 b 3 Q 7 U 2 V j d G l v b j E v Z G F 0 Y S A o N C k v Q 2 h h b m d l Z C B U e X B l L n t i Y W 0 z X 0 F f M S w x f S Z x d W 9 0 O y w m c X V v d D t T Z W N 0 a W 9 u M S 9 k Y X R h I C g 0 K S 9 D a G F u Z 2 V k I F R 5 c G U u e 2 J h b T N f Q V 8 y L D J 9 J n F 1 b 3 Q 7 L C Z x d W 9 0 O 1 N l Y 3 R p b 2 4 x L 2 R h d G E g K D Q p L 0 N o Y W 5 n Z W Q g V H l w Z S 5 7 Y m F t M 1 9 B X z M s M 3 0 m c X V v d D s s J n F 1 b 3 Q 7 U 2 V j d G l v b j E v Z G F 0 Y S A o N C k v Q 2 h h b m d l Z C B U e X B l L n t i Y W 0 z X 0 F f N C w 0 f S Z x d W 9 0 O y w m c X V v d D t T Z W N 0 a W 9 u M S 9 k Y X R h I C g 0 K S 9 D a G F u Z 2 V k I F R 5 c G U u e 2 J h b T N f Q V 8 1 L D V 9 J n F 1 b 3 Q 7 L C Z x d W 9 0 O 1 N l Y 3 R p b 2 4 x L 2 R h d G E g K D Q p L 0 N o Y W 5 n Z W Q g V H l w Z S 5 7 Y m F t M 1 9 B X z Y s N n 0 m c X V v d D s s J n F 1 b 3 Q 7 U 2 V j d G l v b j E v Z G F 0 Y S A o N C k v Q 2 h h b m d l Z C B U e X B l L n t i Y W 0 z X 0 F f N y w 3 f S Z x d W 9 0 O y w m c X V v d D t T Z W N 0 a W 9 u M S 9 k Y X R h I C g 0 K S 9 D a G F u Z 2 V k I F R 5 c G U u e 2 J h b T N f Q V 8 4 L D h 9 J n F 1 b 3 Q 7 L C Z x d W 9 0 O 1 N l Y 3 R p b 2 4 x L 2 R h d G E g K D Q p L 0 N o Y W 5 n Z W Q g V H l w Z S 5 7 Y m F t M 1 9 B X z k s O X 0 m c X V v d D s s J n F 1 b 3 Q 7 U 2 V j d G l v b j E v Z G F 0 Y S A o N C k v Q 2 h h b m d l Z C B U e X B l L n t i Y W 0 z X 0 F f M T A s M T B 9 J n F 1 b 3 Q 7 L C Z x d W 9 0 O 1 N l Y 3 R p b 2 4 x L 2 R h d G E g K D Q p L 0 N o Y W 5 n Z W Q g V H l w Z S 5 7 Y m F t M 1 9 B X z E x L D E x f S Z x d W 9 0 O y w m c X V v d D t T Z W N 0 a W 9 u M S 9 k Y X R h I C g 0 K S 9 D a G F u Z 2 V k I F R 5 c G U u e 2 J h b T N f Q l 8 x L D E y f S Z x d W 9 0 O y w m c X V v d D t T Z W N 0 a W 9 u M S 9 k Y X R h I C g 0 K S 9 D a G F u Z 2 V k I F R 5 c G U u e 2 J h b T N f Q l 8 y L D E z f S Z x d W 9 0 O y w m c X V v d D t T Z W N 0 a W 9 u M S 9 k Y X R h I C g 0 K S 9 D a G F u Z 2 V k I F R 5 c G U u e 2 J h b T N f Q l 8 z L D E 0 f S Z x d W 9 0 O y w m c X V v d D t T Z W N 0 a W 9 u M S 9 k Y X R h I C g 0 K S 9 D a G F u Z 2 V k I F R 5 c G U u e 2 J h b T N f Q l 8 0 L D E 1 f S Z x d W 9 0 O y w m c X V v d D t T Z W N 0 a W 9 u M S 9 k Y X R h I C g 0 K S 9 D a G F u Z 2 V k I F R 5 c G U u e 2 J h b T N f Q l 8 1 L D E 2 f S Z x d W 9 0 O y w m c X V v d D t T Z W N 0 a W 9 u M S 9 k Y X R h I C g 0 K S 9 D a G F u Z 2 V k I F R 5 c G U u e 2 J h b T N f Q l 8 2 L D E 3 f S Z x d W 9 0 O y w m c X V v d D t T Z W N 0 a W 9 u M S 9 k Y X R h I C g 0 K S 9 D a G F u Z 2 V k I F R 5 c G U u e 2 J h b T N f Q l 8 3 L D E 4 f S Z x d W 9 0 O y w m c X V v d D t T Z W N 0 a W 9 u M S 9 k Y X R h I C g 0 K S 9 D a G F u Z 2 V k I F R 5 c G U u e 2 J h b T N f Q l 8 4 L D E 5 f S Z x d W 9 0 O y w m c X V v d D t T Z W N 0 a W 9 u M S 9 k Y X R h I C g 0 K S 9 D a G F u Z 2 V k I F R 5 c G U u e 2 J h b T N f Q l 8 5 L D I w f S Z x d W 9 0 O y w m c X V v d D t T Z W N 0 a W 9 u M S 9 k Y X R h I C g 0 K S 9 D a G F u Z 2 V k I F R 5 c G U u e 2 J h b T N f Q l 8 x M C w y M X 0 m c X V v d D s s J n F 1 b 3 Q 7 U 2 V j d G l v b j E v Z G F 0 Y S A o N C k v Q 2 h h b m d l Z C B U e X B l L n t i Y W 0 z X 0 J f M T E s M j J 9 J n F 1 b 3 Q 7 L C Z x d W 9 0 O 1 N l Y 3 R p b 2 4 x L 2 R h d G E g K D Q p L 0 N o Y W 5 n Z W Q g V H l w Z S 5 7 Y m F t M 1 9 D X z E s M j N 9 J n F 1 b 3 Q 7 L C Z x d W 9 0 O 1 N l Y 3 R p b 2 4 x L 2 R h d G E g K D Q p L 0 N o Y W 5 n Z W Q g V H l w Z S 5 7 Y m F t M 1 9 D X z I s M j R 9 J n F 1 b 3 Q 7 L C Z x d W 9 0 O 1 N l Y 3 R p b 2 4 x L 2 R h d G E g K D Q p L 0 N o Y W 5 n Z W Q g V H l w Z S 5 7 Y m F t M 1 9 D X z M s M j V 9 J n F 1 b 3 Q 7 L C Z x d W 9 0 O 1 N l Y 3 R p b 2 4 x L 2 R h d G E g K D Q p L 0 N o Y W 5 n Z W Q g V H l w Z S 5 7 Y m F t M 1 9 D X z Q s M j Z 9 J n F 1 b 3 Q 7 L C Z x d W 9 0 O 1 N l Y 3 R p b 2 4 x L 2 R h d G E g K D Q p L 0 N o Y W 5 n Z W Q g V H l w Z S 5 7 Y m F t M 1 9 D X z U s M j d 9 J n F 1 b 3 Q 7 L C Z x d W 9 0 O 1 N l Y 3 R p b 2 4 x L 2 R h d G E g K D Q p L 0 N o Y W 5 n Z W Q g V H l w Z S 5 7 Y m F t M 1 9 D X z Y s M j h 9 J n F 1 b 3 Q 7 L C Z x d W 9 0 O 1 N l Y 3 R p b 2 4 x L 2 R h d G E g K D Q p L 0 N o Y W 5 n Z W Q g V H l w Z S 5 7 Y m F t M 1 9 D X z c s M j l 9 J n F 1 b 3 Q 7 L C Z x d W 9 0 O 1 N l Y 3 R p b 2 4 x L 2 R h d G E g K D Q p L 0 N o Y W 5 n Z W Q g V H l w Z S 5 7 Y m F t M 1 9 D X z g s M z B 9 J n F 1 b 3 Q 7 L C Z x d W 9 0 O 1 N l Y 3 R p b 2 4 x L 2 R h d G E g K D Q p L 0 N o Y W 5 n Z W Q g V H l w Z S 5 7 Y m F t M 1 9 D X z k s M z F 9 J n F 1 b 3 Q 7 L C Z x d W 9 0 O 1 N l Y 3 R p b 2 4 x L 2 R h d G E g K D Q p L 0 N o Y W 5 n Z W Q g V H l w Z S 5 7 Y m F t M 1 9 D X z E w L D M y f S Z x d W 9 0 O y w m c X V v d D t T Z W N 0 a W 9 u M S 9 k Y X R h I C g 0 K S 9 D a G F u Z 2 V k I F R 5 c G U u e 2 J h b T N f Q 1 8 x M S w z M 3 0 m c X V v d D s s J n F 1 b 3 Q 7 U 2 V j d G l v b j E v Z G F 0 Y S A o N C k v Q 2 h h b m d l Z C B U e X B l L n t i Y W 0 z X 0 N f M T I s M z R 9 J n F 1 b 3 Q 7 L C Z x d W 9 0 O 1 N l Y 3 R p b 2 4 x L 2 R h d G E g K D Q p L 0 N o Y W 5 n Z W Q g V H l w Z S 5 7 Y m F t M 1 9 E X z E s M z V 9 J n F 1 b 3 Q 7 L C Z x d W 9 0 O 1 N l Y 3 R p b 2 4 x L 2 R h d G E g K D Q p L 0 N o Y W 5 n Z W Q g V H l w Z S 5 7 Y m F t M 1 9 E X z I s M z Z 9 J n F 1 b 3 Q 7 L C Z x d W 9 0 O 1 N l Y 3 R p b 2 4 x L 2 R h d G E g K D Q p L 0 N o Y W 5 n Z W Q g V H l w Z S 5 7 Y m F t M 1 9 E X z M s M z d 9 J n F 1 b 3 Q 7 L C Z x d W 9 0 O 1 N l Y 3 R p b 2 4 x L 2 R h d G E g K D Q p L 0 N o Y W 5 n Z W Q g V H l w Z S 5 7 Y m F t M 1 9 E X z Q s M z h 9 J n F 1 b 3 Q 7 L C Z x d W 9 0 O 1 N l Y 3 R p b 2 4 x L 2 R h d G E g K D Q p L 0 N o Y W 5 n Z W Q g V H l w Z S 5 7 Y m F t M 1 9 E X z U s M z l 9 J n F 1 b 3 Q 7 L C Z x d W 9 0 O 1 N l Y 3 R p b 2 4 x L 2 R h d G E g K D Q p L 0 N o Y W 5 n Z W Q g V H l w Z S 5 7 Y m F t M 1 9 E X z Y s N D B 9 J n F 1 b 3 Q 7 L C Z x d W 9 0 O 1 N l Y 3 R p b 2 4 x L 2 R h d G E g K D Q p L 0 N o Y W 5 n Z W Q g V H l w Z S 5 7 Y m F t M 1 9 E X z c s N D F 9 J n F 1 b 3 Q 7 L C Z x d W 9 0 O 1 N l Y 3 R p b 2 4 x L 2 R h d G E g K D Q p L 0 N o Y W 5 n Z W Q g V H l w Z S 5 7 Y m F t M 1 9 E X z g s N D J 9 J n F 1 b 3 Q 7 L C Z x d W 9 0 O 1 N l Y 3 R p b 2 4 x L 2 R h d G E g K D Q p L 0 N o Y W 5 n Z W Q g V H l w Z S 5 7 Y m F t M 1 9 E X z k s N D N 9 J n F 1 b 3 Q 7 L C Z x d W 9 0 O 1 N l Y 3 R p b 2 4 x L 2 R h d G E g K D Q p L 0 N o Y W 5 n Z W Q g V H l w Z S 5 7 Y m F t M 1 9 E X z E w L D Q 0 f S Z x d W 9 0 O y w m c X V v d D t T Z W N 0 a W 9 u M S 9 k Y X R h I C g 0 K S 9 D a G F u Z 2 V k I F R 5 c G U u e 2 J h b T N f R V 8 x L D Q 1 f S Z x d W 9 0 O y w m c X V v d D t T Z W N 0 a W 9 u M S 9 k Y X R h I C g 0 K S 9 D a G F u Z 2 V k I F R 5 c G U u e 2 J h b T N f R V 8 y L D Q 2 f S Z x d W 9 0 O y w m c X V v d D t T Z W N 0 a W 9 u M S 9 k Y X R h I C g 0 K S 9 D a G F u Z 2 V k I F R 5 c G U u e 2 J h b T N f R V 8 z L D Q 3 f S Z x d W 9 0 O y w m c X V v d D t T Z W N 0 a W 9 u M S 9 k Y X R h I C g 0 K S 9 D a G F u Z 2 V k I F R 5 c G U u e 2 J h b T N f R V 8 0 L D Q 4 f S Z x d W 9 0 O y w m c X V v d D t T Z W N 0 a W 9 u M S 9 k Y X R h I C g 0 K S 9 D a G F u Z 2 V k I F R 5 c G U u e 2 J h b T N f R V 8 1 L D Q 5 f S Z x d W 9 0 O y w m c X V v d D t T Z W N 0 a W 9 u M S 9 k Y X R h I C g 0 K S 9 D a G F u Z 2 V k I F R 5 c G U u e 2 J h b T N f R V 8 2 L D U w f S Z x d W 9 0 O y w m c X V v d D t T Z W N 0 a W 9 u M S 9 k Y X R h I C g 0 K S 9 D a G F u Z 2 V k I F R 5 c G U u e 2 J h b T N f R V 8 3 L D U x f S Z x d W 9 0 O y w m c X V v d D t T Z W N 0 a W 9 u M S 9 k Y X R h I C g 0 K S 9 D a G F u Z 2 V k I F R 5 c G U u e 2 J h b T N f R V 8 4 L D U y f S Z x d W 9 0 O y w m c X V v d D t T Z W N 0 a W 9 u M S 9 k Y X R h I C g 0 K S 9 D a G F u Z 2 V k I F R 5 c G U u e 2 J h b T N f R V 8 5 L D U z f S Z x d W 9 0 O y w m c X V v d D t T Z W N 0 a W 9 u M S 9 k Y X R h I C g 0 K S 9 D a G F u Z 2 V k I F R 5 c G U u e 2 J h b T N f R V 8 x M C w 1 N H 0 m c X V v d D s s J n F 1 b 3 Q 7 U 2 V j d G l v b j E v Z G F 0 Y S A o N C k v Q 2 h h b m d l Z C B U e X B l L n t j a H N f Q V 8 x L D U 1 f S Z x d W 9 0 O y w m c X V v d D t T Z W N 0 a W 9 u M S 9 k Y X R h I C g 0 K S 9 D a G F u Z 2 V k I F R 5 c G U u e 2 N o c 1 9 B X z I s N T Z 9 J n F 1 b 3 Q 7 L C Z x d W 9 0 O 1 N l Y 3 R p b 2 4 x L 2 R h d G E g K D Q p L 0 N o Y W 5 n Z W Q g V H l w Z S 5 7 Y 2 h z X 0 F f M y w 1 N 3 0 m c X V v d D s s J n F 1 b 3 Q 7 U 2 V j d G l v b j E v Z G F 0 Y S A o N C k v Q 2 h h b m d l Z C B U e X B l L n t j a H N f Q V 8 0 L D U 4 f S Z x d W 9 0 O y w m c X V v d D t T Z W N 0 a W 9 u M S 9 k Y X R h I C g 0 K S 9 D a G F u Z 2 V k I F R 5 c G U u e 2 N o c 1 9 B X z U s N T l 9 J n F 1 b 3 Q 7 L C Z x d W 9 0 O 1 N l Y 3 R p b 2 4 x L 2 R h d G E g K D Q p L 0 N o Y W 5 n Z W Q g V H l w Z S 5 7 Y 2 h z X 0 F f N i w 2 M H 0 m c X V v d D s s J n F 1 b 3 Q 7 U 2 V j d G l v b j E v Z G F 0 Y S A o N C k v Q 2 h h b m d l Z C B U e X B l L n t j a H N f Q V 8 3 L D Y x f S Z x d W 9 0 O y w m c X V v d D t T Z W N 0 a W 9 u M S 9 k Y X R h I C g 0 K S 9 D a G F u Z 2 V k I F R 5 c G U u e 2 N o c 1 9 B X z g s N j J 9 J n F 1 b 3 Q 7 L C Z x d W 9 0 O 1 N l Y 3 R p b 2 4 x L 2 R h d G E g K D Q p L 0 N o Y W 5 n Z W Q g V H l w Z S 5 7 Y 2 h z X 0 F f O S w 2 M 3 0 m c X V v d D s s J n F 1 b 3 Q 7 U 2 V j d G l v b j E v Z G F 0 Y S A o N C k v Q 2 h h b m d l Z C B U e X B l L n t j a H N f Q V 8 x M C w 2 N H 0 m c X V v d D s s J n F 1 b 3 Q 7 U 2 V j d G l v b j E v Z G F 0 Y S A o N C k v Q 2 h h b m d l Z C B U e X B l L n t j a H N f Q V 8 x M S w 2 N X 0 m c X V v d D s s J n F 1 b 3 Q 7 U 2 V j d G l v b j E v Z G F 0 Y S A o N C k v Q 2 h h b m d l Z C B U e X B l L n t j a H N f Q l 8 x L D Y 2 f S Z x d W 9 0 O y w m c X V v d D t T Z W N 0 a W 9 u M S 9 k Y X R h I C g 0 K S 9 D a G F u Z 2 V k I F R 5 c G U u e 2 N o c 1 9 C X z I s N j d 9 J n F 1 b 3 Q 7 L C Z x d W 9 0 O 1 N l Y 3 R p b 2 4 x L 2 R h d G E g K D Q p L 0 N o Y W 5 n Z W Q g V H l w Z S 5 7 Y 2 h z X 0 J f M y w 2 O H 0 m c X V v d D s s J n F 1 b 3 Q 7 U 2 V j d G l v b j E v Z G F 0 Y S A o N C k v Q 2 h h b m d l Z C B U e X B l L n t j a H N f Q l 8 0 L D Y 5 f S Z x d W 9 0 O y w m c X V v d D t T Z W N 0 a W 9 u M S 9 k Y X R h I C g 0 K S 9 D a G F u Z 2 V k I F R 5 c G U u e 2 N o c 1 9 C X z U s N z B 9 J n F 1 b 3 Q 7 L C Z x d W 9 0 O 1 N l Y 3 R p b 2 4 x L 2 R h d G E g K D Q p L 0 N o Y W 5 n Z W Q g V H l w Z S 5 7 Y 2 h z X 0 J f N i w 3 M X 0 m c X V v d D s s J n F 1 b 3 Q 7 U 2 V j d G l v b j E v Z G F 0 Y S A o N C k v Q 2 h h b m d l Z C B U e X B l L n t j a H N f Q l 8 3 L D c y f S Z x d W 9 0 O y w m c X V v d D t T Z W N 0 a W 9 u M S 9 k Y X R h I C g 0 K S 9 D a G F u Z 2 V k I F R 5 c G U u e 2 N o c 1 9 C X z g s N z N 9 J n F 1 b 3 Q 7 L C Z x d W 9 0 O 1 N l Y 3 R p b 2 4 x L 2 R h d G E g K D Q p L 0 N o Y W 5 n Z W Q g V H l w Z S 5 7 Y 2 h z X 0 N f M S w 3 N H 0 m c X V v d D s s J n F 1 b 3 Q 7 U 2 V j d G l v b j E v Z G F 0 Y S A o N C k v Q 2 h h b m d l Z C B U e X B l L n t j a H N f Q 1 8 y L D c 1 f S Z x d W 9 0 O y w m c X V v d D t T Z W N 0 a W 9 u M S 9 k Y X R h I C g 0 K S 9 D a G F u Z 2 V k I F R 5 c G U u e 2 N o c 1 9 D X z M s N z Z 9 J n F 1 b 3 Q 7 L C Z x d W 9 0 O 1 N l Y 3 R p b 2 4 x L 2 R h d G E g K D Q p L 0 N o Y W 5 n Z W Q g V H l w Z S 5 7 Y 2 h z X 0 N f N C w 3 N 3 0 m c X V v d D s s J n F 1 b 3 Q 7 U 2 V j d G l v b j E v Z G F 0 Y S A o N C k v Q 2 h h b m d l Z C B U e X B l L n t j a H N f Q 1 8 1 L D c 4 f S Z x d W 9 0 O y w m c X V v d D t T Z W N 0 a W 9 u M S 9 k Y X R h I C g 0 K S 9 D a G F u Z 2 V k I F R 5 c G U u e 2 N o c 1 9 D X z Y s N z l 9 J n F 1 b 3 Q 7 L C Z x d W 9 0 O 1 N l Y 3 R p b 2 4 x L 2 R h d G E g K D Q p L 0 N o Y W 5 n Z W Q g V H l w Z S 5 7 Y 2 h z X 0 N f N y w 4 M H 0 m c X V v d D s s J n F 1 b 3 Q 7 U 2 V j d G l v b j E v Z G F 0 Y S A o N C k v Q 2 h h b m d l Z C B U e X B l L n t j a H N f Q 1 8 4 L D g x f S Z x d W 9 0 O y w m c X V v d D t T Z W N 0 a W 9 u M S 9 k Y X R h I C g 0 K S 9 D a G F u Z 2 V k I F R 5 c G U u e 2 N o c 1 9 D X z k s O D J 9 J n F 1 b 3 Q 7 L C Z x d W 9 0 O 1 N l Y 3 R p b 2 4 x L 2 R h d G E g K D Q p L 0 N o Y W 5 n Z W Q g V H l w Z S 5 7 Y 2 h z X 0 N f M T A s O D N 9 J n F 1 b 3 Q 7 L C Z x d W 9 0 O 1 N l Y 3 R p b 2 4 x L 2 R h d G E g K D Q p L 0 N o Y W 5 n Z W Q g V H l w Z S 5 7 Y 2 h z X 0 N f M T E s O D R 9 J n F 1 b 3 Q 7 L C Z x d W 9 0 O 1 N l Y 3 R p b 2 4 x L 2 R h d G E g K D Q p L 0 N o Y W 5 n Z W Q g V H l w Z S 5 7 Y 2 h z X 0 N f M T I s O D V 9 J n F 1 b 3 Q 7 L C Z x d W 9 0 O 1 N l Y 3 R p b 2 4 x L 2 R h d G E g K D Q p L 0 N o Y W 5 n Z W Q g V H l w Z S 5 7 Y 2 h z X 0 R f M S w 4 N n 0 m c X V v d D s s J n F 1 b 3 Q 7 U 2 V j d G l v b j E v Z G F 0 Y S A o N C k v Q 2 h h b m d l Z C B U e X B l L n t j a H N f R F 8 y L D g 3 f S Z x d W 9 0 O y w m c X V v d D t T Z W N 0 a W 9 u M S 9 k Y X R h I C g 0 K S 9 D a G F u Z 2 V k I F R 5 c G U u e 2 N o c 1 9 E X z M s O D h 9 J n F 1 b 3 Q 7 L C Z x d W 9 0 O 1 N l Y 3 R p b 2 4 x L 2 R h d G E g K D Q p L 0 N o Y W 5 n Z W Q g V H l w Z S 5 7 Y 2 h z X 0 R f N C w 4 O X 0 m c X V v d D s s J n F 1 b 3 Q 7 U 2 V j d G l v b j E v Z G F 0 Y S A o N C k v Q 2 h h b m d l Z C B U e X B l L n t j a H N f R F 8 1 L D k w f S Z x d W 9 0 O y w m c X V v d D t T Z W N 0 a W 9 u M S 9 k Y X R h I C g 0 K S 9 D a G F u Z 2 V k I F R 5 c G U u e 2 N o c 1 9 E X z Y s O T F 9 J n F 1 b 3 Q 7 L C Z x d W 9 0 O 1 N l Y 3 R p b 2 4 x L 2 R h d G E g K D Q p L 0 N o Y W 5 n Z W Q g V H l w Z S 5 7 Y 2 h z X 0 R f N y w 5 M n 0 m c X V v d D s s J n F 1 b 3 Q 7 U 2 V j d G l v b j E v Z G F 0 Y S A o N C k v Q 2 h h b m d l Z C B U e X B l L n t j a H N f R F 8 4 L D k z f S Z x d W 9 0 O y w m c X V v d D t T Z W N 0 a W 9 u M S 9 k Y X R h I C g 0 K S 9 D a G F u Z 2 V k I F R 5 c G U u e 2 N o c 1 9 E X z k s O T R 9 J n F 1 b 3 Q 7 L C Z x d W 9 0 O 1 N l Y 3 R p b 2 4 x L 2 R h d G E g K D Q p L 0 N o Y W 5 n Z W Q g V H l w Z S 5 7 Y 2 h z X 0 R f M T A s O T V 9 J n F 1 b 3 Q 7 L C Z x d W 9 0 O 1 N l Y 3 R p b 2 4 x L 2 R h d G E g K D Q p L 0 N o Y W 5 n Z W Q g V H l w Z S 5 7 Y 2 h z X 0 V f M S w 5 N n 0 m c X V v d D s s J n F 1 b 3 Q 7 U 2 V j d G l v b j E v Z G F 0 Y S A o N C k v Q 2 h h b m d l Z C B U e X B l L n t j a H N f R V 8 y L D k 3 f S Z x d W 9 0 O y w m c X V v d D t T Z W N 0 a W 9 u M S 9 k Y X R h I C g 0 K S 9 D a G F u Z 2 V k I F R 5 c G U u e 2 N o c 1 9 F X z M s O T h 9 J n F 1 b 3 Q 7 L C Z x d W 9 0 O 1 N l Y 3 R p b 2 4 x L 2 R h d G E g K D Q p L 0 N o Y W 5 n Z W Q g V H l w Z S 5 7 Y 2 h z X 0 V f N C w 5 O X 0 m c X V v d D s s J n F 1 b 3 Q 7 U 2 V j d G l v b j E v Z G F 0 Y S A o N C k v Q 2 h h b m d l Z C B U e X B l L n t j a H N f R V 8 1 L D E w M H 0 m c X V v d D s s J n F 1 b 3 Q 7 U 2 V j d G l v b j E v Z G F 0 Y S A o N C k v Q 2 h h b m d l Z C B U e X B l L n t j a H N f R V 8 2 L D E w M X 0 m c X V v d D s s J n F 1 b 3 Q 7 U 2 V j d G l v b j E v Z G F 0 Y S A o N C k v Q 2 h h b m d l Z C B U e X B l L n t j a H N f R V 8 3 L D E w M n 0 m c X V v d D s s J n F 1 b 3 Q 7 U 2 V j d G l v b j E v Z G F 0 Y S A o N C k v Q 2 h h b m d l Z C B U e X B l L n t j a H N f R V 8 4 L D E w M 3 0 m c X V v d D s s J n F 1 b 3 Q 7 U 2 V j d G l v b j E v Z G F 0 Y S A o N C k v Q 2 h h b m d l Z C B U e X B l L n t j a H N f R V 8 5 L D E w N H 0 m c X V v d D s s J n F 1 b 3 Q 7 U 2 V j d G l v b j E v Z G F 0 Y S A o N C k v Q 2 h h b m d l Z C B U e X B l L n t j a H N f R V 8 x M C w x M D V 9 J n F 1 b 3 Q 7 L C Z x d W 9 0 O 1 N l Y 3 R p b 2 4 x L 2 R h d G E g K D Q p L 0 N o Y W 5 n Z W Q g V H l w Z S 5 7 Q 2 9 s L T B f Q V 8 x L D E w N n 0 m c X V v d D s s J n F 1 b 3 Q 7 U 2 V j d G l v b j E v Z G F 0 Y S A o N C k v Q 2 h h b m d l Z C B U e X B l L n t D b 2 w t M F 9 B X z I s M T A 3 f S Z x d W 9 0 O y w m c X V v d D t T Z W N 0 a W 9 u M S 9 k Y X R h I C g 0 K S 9 D a G F u Z 2 V k I F R 5 c G U u e 0 N v b C 0 w X 0 F f M y w x M D h 9 J n F 1 b 3 Q 7 L C Z x d W 9 0 O 1 N l Y 3 R p b 2 4 x L 2 R h d G E g K D Q p L 0 N o Y W 5 n Z W Q g V H l w Z S 5 7 Q 2 9 s L T B f Q V 8 0 L D E w O X 0 m c X V v d D s s J n F 1 b 3 Q 7 U 2 V j d G l v b j E v Z G F 0 Y S A o N C k v Q 2 h h b m d l Z C B U e X B l L n t D b 2 w t M F 9 B X z U s M T E w f S Z x d W 9 0 O y w m c X V v d D t T Z W N 0 a W 9 u M S 9 k Y X R h I C g 0 K S 9 D a G F u Z 2 V k I F R 5 c G U u e 0 N v b C 0 w X 0 F f N i w x M T F 9 J n F 1 b 3 Q 7 L C Z x d W 9 0 O 1 N l Y 3 R p b 2 4 x L 2 R h d G E g K D Q p L 0 N o Y W 5 n Z W Q g V H l w Z S 5 7 Q 2 9 s L T B f Q V 8 3 L D E x M n 0 m c X V v d D s s J n F 1 b 3 Q 7 U 2 V j d G l v b j E v Z G F 0 Y S A o N C k v Q 2 h h b m d l Z C B U e X B l L n t D b 2 w t M F 9 B X z g s M T E z f S Z x d W 9 0 O y w m c X V v d D t T Z W N 0 a W 9 u M S 9 k Y X R h I C g 0 K S 9 D a G F u Z 2 V k I F R 5 c G U u e 0 N v b C 0 w X 0 F f O S w x M T R 9 J n F 1 b 3 Q 7 L C Z x d W 9 0 O 1 N l Y 3 R p b 2 4 x L 2 R h d G E g K D Q p L 0 N o Y W 5 n Z W Q g V H l w Z S 5 7 Q 2 9 s L T B f Q V 8 x M C w x M T V 9 J n F 1 b 3 Q 7 L C Z x d W 9 0 O 1 N l Y 3 R p b 2 4 x L 2 R h d G E g K D Q p L 0 N o Y W 5 n Z W Q g V H l w Z S 5 7 Q 2 9 s L T B f Q V 8 x M S w x M T Z 9 J n F 1 b 3 Q 7 L C Z x d W 9 0 O 1 N l Y 3 R p b 2 4 x L 2 R h d G E g K D Q p L 0 N o Y W 5 n Z W Q g V H l w Z S 5 7 Q 2 9 s L T B f Q l 8 x L D E x N 3 0 m c X V v d D s s J n F 1 b 3 Q 7 U 2 V j d G l v b j E v Z G F 0 Y S A o N C k v Q 2 h h b m d l Z C B U e X B l L n t D b 2 w t M F 9 C X z I s M T E 4 f S Z x d W 9 0 O y w m c X V v d D t T Z W N 0 a W 9 u M S 9 k Y X R h I C g 0 K S 9 D a G F u Z 2 V k I F R 5 c G U u e 0 N v b C 0 w X 0 J f M y w x M T l 9 J n F 1 b 3 Q 7 L C Z x d W 9 0 O 1 N l Y 3 R p b 2 4 x L 2 R h d G E g K D Q p L 0 N o Y W 5 n Z W Q g V H l w Z S 5 7 Q 2 9 s L T B f Q l 8 0 L D E y M H 0 m c X V v d D s s J n F 1 b 3 Q 7 U 2 V j d G l v b j E v Z G F 0 Y S A o N C k v Q 2 h h b m d l Z C B U e X B l L n t D b 2 w t M F 9 C X z U s M T I x f S Z x d W 9 0 O y w m c X V v d D t T Z W N 0 a W 9 u M S 9 k Y X R h I C g 0 K S 9 D a G F u Z 2 V k I F R 5 c G U u e 0 N v b C 0 w X 0 J f N i w x M j J 9 J n F 1 b 3 Q 7 L C Z x d W 9 0 O 1 N l Y 3 R p b 2 4 x L 2 R h d G E g K D Q p L 0 N o Y W 5 n Z W Q g V H l w Z S 5 7 Q 2 9 s L T B f Q l 8 3 L D E y M 3 0 m c X V v d D s s J n F 1 b 3 Q 7 U 2 V j d G l v b j E v Z G F 0 Y S A o N C k v Q 2 h h b m d l Z C B U e X B l L n t D b 2 w t M F 9 C X z g s M T I 0 f S Z x d W 9 0 O y w m c X V v d D t T Z W N 0 a W 9 u M S 9 k Y X R h I C g 0 K S 9 D a G F u Z 2 V k I F R 5 c G U u e 0 N v b C 0 w X 0 J f O S w x M j V 9 J n F 1 b 3 Q 7 L C Z x d W 9 0 O 1 N l Y 3 R p b 2 4 x L 2 R h d G E g K D Q p L 0 N o Y W 5 n Z W Q g V H l w Z S 5 7 Q 2 9 s L T B f Q 1 8 x L D E y N n 0 m c X V v d D s s J n F 1 b 3 Q 7 U 2 V j d G l v b j E v Z G F 0 Y S A o N C k v Q 2 h h b m d l Z C B U e X B l L n t D b 2 w t M F 9 D X z I s M T I 3 f S Z x d W 9 0 O y w m c X V v d D t T Z W N 0 a W 9 u M S 9 k Y X R h I C g 0 K S 9 D a G F u Z 2 V k I F R 5 c G U u e 0 N v b C 0 w X 0 N f M y w x M j h 9 J n F 1 b 3 Q 7 L C Z x d W 9 0 O 1 N l Y 3 R p b 2 4 x L 2 R h d G E g K D Q p L 0 N o Y W 5 n Z W Q g V H l w Z S 5 7 Q 2 9 s L T B f Q 1 8 0 L D E y O X 0 m c X V v d D s s J n F 1 b 3 Q 7 U 2 V j d G l v b j E v Z G F 0 Y S A o N C k v Q 2 h h b m d l Z C B U e X B l L n t D b 2 w t M F 9 D X z U s M T M w f S Z x d W 9 0 O y w m c X V v d D t T Z W N 0 a W 9 u M S 9 k Y X R h I C g 0 K S 9 D a G F u Z 2 V k I F R 5 c G U u e 0 N v b C 0 w X 0 N f N i w x M z F 9 J n F 1 b 3 Q 7 L C Z x d W 9 0 O 1 N l Y 3 R p b 2 4 x L 2 R h d G E g K D Q p L 0 N o Y W 5 n Z W Q g V H l w Z S 5 7 Q 2 9 s L T B f Q 1 8 3 L D E z M n 0 m c X V v d D s s J n F 1 b 3 Q 7 U 2 V j d G l v b j E v Z G F 0 Y S A o N C k v Q 2 h h b m d l Z C B U e X B l L n t D b 2 w t M F 9 D X z g s M T M z f S Z x d W 9 0 O y w m c X V v d D t T Z W N 0 a W 9 u M S 9 k Y X R h I C g 0 K S 9 D a G F u Z 2 V k I F R 5 c G U u e 0 N v b C 0 w X 0 N f O S w x M z R 9 J n F 1 b 3 Q 7 L C Z x d W 9 0 O 1 N l Y 3 R p b 2 4 x L 2 R h d G E g K D Q p L 0 N o Y W 5 n Z W Q g V H l w Z S 5 7 Q 2 9 s L T B f Q 1 8 x M C w x M z V 9 J n F 1 b 3 Q 7 L C Z x d W 9 0 O 1 N l Y 3 R p b 2 4 x L 2 R h d G E g K D Q p L 0 N o Y W 5 n Z W Q g V H l w Z S 5 7 Q 2 9 s L T B f Q 1 8 x M S w x M z Z 9 J n F 1 b 3 Q 7 L C Z x d W 9 0 O 1 N l Y 3 R p b 2 4 x L 2 R h d G E g K D Q p L 0 N o Y W 5 n Z W Q g V H l w Z S 5 7 Q 2 9 s L T B f Q 1 8 x M i w x M z d 9 J n F 1 b 3 Q 7 L C Z x d W 9 0 O 1 N l Y 3 R p b 2 4 x L 2 R h d G E g K D Q p L 0 N o Y W 5 n Z W Q g V H l w Z S 5 7 Q 2 9 s L T B f Q 1 8 x M y w x M z h 9 J n F 1 b 3 Q 7 L C Z x d W 9 0 O 1 N l Y 3 R p b 2 4 x L 2 R h d G E g K D Q p L 0 N o Y W 5 n Z W Q g V H l w Z S 5 7 Q 2 9 s L T B f R F 8 x L D E z O X 0 m c X V v d D s s J n F 1 b 3 Q 7 U 2 V j d G l v b j E v Z G F 0 Y S A o N C k v Q 2 h h b m d l Z C B U e X B l L n t D b 2 w t M F 9 E X z I s M T Q w f S Z x d W 9 0 O y w m c X V v d D t T Z W N 0 a W 9 u M S 9 k Y X R h I C g 0 K S 9 D a G F u Z 2 V k I F R 5 c G U u e 0 N v b C 0 w X 0 R f M y w x N D F 9 J n F 1 b 3 Q 7 L C Z x d W 9 0 O 1 N l Y 3 R p b 2 4 x L 2 R h d G E g K D Q p L 0 N o Y W 5 n Z W Q g V H l w Z S 5 7 Q 2 9 s L T B f R F 8 0 L D E 0 M n 0 m c X V v d D s s J n F 1 b 3 Q 7 U 2 V j d G l v b j E v Z G F 0 Y S A o N C k v Q 2 h h b m d l Z C B U e X B l L n t D b 2 w t M F 9 E X z U s M T Q z f S Z x d W 9 0 O y w m c X V v d D t T Z W N 0 a W 9 u M S 9 k Y X R h I C g 0 K S 9 D a G F u Z 2 V k I F R 5 c G U u e 0 N v b C 0 w X 0 R f N i w x N D R 9 J n F 1 b 3 Q 7 L C Z x d W 9 0 O 1 N l Y 3 R p b 2 4 x L 2 R h d G E g K D Q p L 0 N o Y W 5 n Z W Q g V H l w Z S 5 7 Q 2 9 s L T B f R F 8 3 L D E 0 N X 0 m c X V v d D s s J n F 1 b 3 Q 7 U 2 V j d G l v b j E v Z G F 0 Y S A o N C k v Q 2 h h b m d l Z C B U e X B l L n t D b 2 w t M F 9 E X z g s M T Q 2 f S Z x d W 9 0 O y w m c X V v d D t T Z W N 0 a W 9 u M S 9 k Y X R h I C g 0 K S 9 D a G F u Z 2 V k I F R 5 c G U u e 0 N v b C 0 w X 0 R f O S w x N D d 9 J n F 1 b 3 Q 7 L C Z x d W 9 0 O 1 N l Y 3 R p b 2 4 x L 2 R h d G E g K D Q p L 0 N o Y W 5 n Z W Q g V H l w Z S 5 7 Q 2 9 s L T B f R F 8 x M C w x N D h 9 J n F 1 b 3 Q 7 L C Z x d W 9 0 O 1 N l Y 3 R p b 2 4 x L 2 R h d G E g K D Q p L 0 N o Y W 5 n Z W Q g V H l w Z S 5 7 Q 2 9 s L T B f R F 8 x M S w x N D l 9 J n F 1 b 3 Q 7 L C Z x d W 9 0 O 1 N l Y 3 R p b 2 4 x L 2 R h d G E g K D Q p L 0 N o Y W 5 n Z W Q g V H l w Z S 5 7 Q 2 9 s L T B f R F 8 x M i w x N T B 9 J n F 1 b 3 Q 7 L C Z x d W 9 0 O 1 N l Y 3 R p b 2 4 x L 2 R h d G E g K D Q p L 0 N o Y W 5 n Z W Q g V H l w Z S 5 7 Q 2 9 s L T B f R V 8 x L D E 1 M X 0 m c X V v d D s s J n F 1 b 3 Q 7 U 2 V j d G l v b j E v Z G F 0 Y S A o N C k v Q 2 h h b m d l Z C B U e X B l L n t D b 2 w t M F 9 F X z I s M T U y f S Z x d W 9 0 O y w m c X V v d D t T Z W N 0 a W 9 u M S 9 k Y X R h I C g 0 K S 9 D a G F u Z 2 V k I F R 5 c G U u e 0 N v b C 0 w X 0 V f M y w x N T N 9 J n F 1 b 3 Q 7 L C Z x d W 9 0 O 1 N l Y 3 R p b 2 4 x L 2 R h d G E g K D Q p L 0 N o Y W 5 n Z W Q g V H l w Z S 5 7 Q 2 9 s L T B f R V 8 0 L D E 1 N H 0 m c X V v d D s s J n F 1 b 3 Q 7 U 2 V j d G l v b j E v Z G F 0 Y S A o N C k v Q 2 h h b m d l Z C B U e X B l L n t D b 2 w t M F 9 F X z U s M T U 1 f S Z x d W 9 0 O y w m c X V v d D t T Z W N 0 a W 9 u M S 9 k Y X R h I C g 0 K S 9 D a G F u Z 2 V k I F R 5 c G U u e 0 N v b C 0 w X 0 V f N i w x N T Z 9 J n F 1 b 3 Q 7 L C Z x d W 9 0 O 1 N l Y 3 R p b 2 4 x L 2 R h d G E g K D Q p L 0 N o Y W 5 n Z W Q g V H l w Z S 5 7 Q 2 9 s L T B f R V 8 3 L D E 1 N 3 0 m c X V v d D s s J n F 1 b 3 Q 7 U 2 V j d G l v b j E v Z G F 0 Y S A o N C k v Q 2 h h b m d l Z C B U e X B l L n t D b 2 w t M F 9 F X z g s M T U 4 f S Z x d W 9 0 O y w m c X V v d D t T Z W N 0 a W 9 u M S 9 k Y X R h I C g 0 K S 9 D a G F u Z 2 V k I F R 5 c G U u e 0 N v b C 0 w X 0 V f O S w x N T l 9 J n F 1 b 3 Q 7 L C Z x d W 9 0 O 1 N l Y 3 R p b 2 4 x L 2 R h d G E g K D Q p L 0 N o Y W 5 n Z W Q g V H l w Z S 5 7 Q 2 9 s L T B f R V 8 x M C w x N j B 9 J n F 1 b 3 Q 7 L C Z x d W 9 0 O 1 N l Y 3 R p b 2 4 x L 2 R h d G E g K D Q p L 0 N o Y W 5 n Z W Q g V H l w Z S 5 7 Q 2 9 s L T B f R V 8 x M S w x N j F 9 J n F 1 b 3 Q 7 L C Z x d W 9 0 O 1 N l Y 3 R p b 2 4 x L 2 R h d G E g K D Q p L 0 N o Y W 5 n Z W Q g V H l w Z S 5 7 Z j N o X 0 F f M S w x N j J 9 J n F 1 b 3 Q 7 L C Z x d W 9 0 O 1 N l Y 3 R p b 2 4 x L 2 R h d G E g K D Q p L 0 N o Y W 5 n Z W Q g V H l w Z S 5 7 Z j N o X 0 F f M i w x N j N 9 J n F 1 b 3 Q 7 L C Z x d W 9 0 O 1 N l Y 3 R p b 2 4 x L 2 R h d G E g K D Q p L 0 N o Y W 5 n Z W Q g V H l w Z S 5 7 Z j N o X 0 F f M y w x N j R 9 J n F 1 b 3 Q 7 L C Z x d W 9 0 O 1 N l Y 3 R p b 2 4 x L 2 R h d G E g K D Q p L 0 N o Y W 5 n Z W Q g V H l w Z S 5 7 Z j N o X 0 F f N C w x N j V 9 J n F 1 b 3 Q 7 L C Z x d W 9 0 O 1 N l Y 3 R p b 2 4 x L 2 R h d G E g K D Q p L 0 N o Y W 5 n Z W Q g V H l w Z S 5 7 Z j N o X 0 F f N S w x N j Z 9 J n F 1 b 3 Q 7 L C Z x d W 9 0 O 1 N l Y 3 R p b 2 4 x L 2 R h d G E g K D Q p L 0 N o Y W 5 n Z W Q g V H l w Z S 5 7 Z j N o X 0 F f N i w x N j d 9 J n F 1 b 3 Q 7 L C Z x d W 9 0 O 1 N l Y 3 R p b 2 4 x L 2 R h d G E g K D Q p L 0 N o Y W 5 n Z W Q g V H l w Z S 5 7 Z j N o X 0 F f N y w x N j h 9 J n F 1 b 3 Q 7 L C Z x d W 9 0 O 1 N l Y 3 R p b 2 4 x L 2 R h d G E g K D Q p L 0 N o Y W 5 n Z W Q g V H l w Z S 5 7 Z j N o X 0 F f O C w x N j l 9 J n F 1 b 3 Q 7 L C Z x d W 9 0 O 1 N l Y 3 R p b 2 4 x L 2 R h d G E g K D Q p L 0 N o Y W 5 n Z W Q g V H l w Z S 5 7 Z j N o X 0 F f O S w x N z B 9 J n F 1 b 3 Q 7 L C Z x d W 9 0 O 1 N l Y 3 R p b 2 4 x L 2 R h d G E g K D Q p L 0 N o Y W 5 n Z W Q g V H l w Z S 5 7 Z j N o X 0 F f M T A s M T c x f S Z x d W 9 0 O y w m c X V v d D t T Z W N 0 a W 9 u M S 9 k Y X R h I C g 0 K S 9 D a G F u Z 2 V k I F R 5 c G U u e 2 Y z a F 9 B X z E x L D E 3 M n 0 m c X V v d D s s J n F 1 b 3 Q 7 U 2 V j d G l v b j E v Z G F 0 Y S A o N C k v Q 2 h h b m d l Z C B U e X B l L n t m M 2 h f Q l 8 x L D E 3 M 3 0 m c X V v d D s s J n F 1 b 3 Q 7 U 2 V j d G l v b j E v Z G F 0 Y S A o N C k v Q 2 h h b m d l Z C B U e X B l L n t m M 2 h f Q l 8 y L D E 3 N H 0 m c X V v d D s s J n F 1 b 3 Q 7 U 2 V j d G l v b j E v Z G F 0 Y S A o N C k v Q 2 h h b m d l Z C B U e X B l L n t m M 2 h f Q l 8 z L D E 3 N X 0 m c X V v d D s s J n F 1 b 3 Q 7 U 2 V j d G l v b j E v Z G F 0 Y S A o N C k v Q 2 h h b m d l Z C B U e X B l L n t m M 2 h f Q l 8 0 L D E 3 N n 0 m c X V v d D s s J n F 1 b 3 Q 7 U 2 V j d G l v b j E v Z G F 0 Y S A o N C k v Q 2 h h b m d l Z C B U e X B l L n t m M 2 h f Q l 8 1 L D E 3 N 3 0 m c X V v d D s s J n F 1 b 3 Q 7 U 2 V j d G l v b j E v Z G F 0 Y S A o N C k v Q 2 h h b m d l Z C B U e X B l L n t m M 2 h f Q l 8 2 L D E 3 O H 0 m c X V v d D s s J n F 1 b 3 Q 7 U 2 V j d G l v b j E v Z G F 0 Y S A o N C k v Q 2 h h b m d l Z C B U e X B l L n t m M 2 h f Q l 8 3 L D E 3 O X 0 m c X V v d D s s J n F 1 b 3 Q 7 U 2 V j d G l v b j E v Z G F 0 Y S A o N C k v Q 2 h h b m d l Z C B U e X B l L n t m M 2 h f Q l 8 4 L D E 4 M H 0 m c X V v d D s s J n F 1 b 3 Q 7 U 2 V j d G l v b j E v Z G F 0 Y S A o N C k v Q 2 h h b m d l Z C B U e X B l L n t m M 2 h f Q 1 8 x L D E 4 M X 0 m c X V v d D s s J n F 1 b 3 Q 7 U 2 V j d G l v b j E v Z G F 0 Y S A o N C k v Q 2 h h b m d l Z C B U e X B l L n t m M 2 h f Q 1 8 y L D E 4 M n 0 m c X V v d D s s J n F 1 b 3 Q 7 U 2 V j d G l v b j E v Z G F 0 Y S A o N C k v Q 2 h h b m d l Z C B U e X B l L n t m M 2 h f Q 1 8 z L D E 4 M 3 0 m c X V v d D s s J n F 1 b 3 Q 7 U 2 V j d G l v b j E v Z G F 0 Y S A o N C k v Q 2 h h b m d l Z C B U e X B l L n t m M 2 h f Q 1 8 0 L D E 4 N H 0 m c X V v d D s s J n F 1 b 3 Q 7 U 2 V j d G l v b j E v Z G F 0 Y S A o N C k v Q 2 h h b m d l Z C B U e X B l L n t m M 2 h f Q 1 8 1 L D E 4 N X 0 m c X V v d D s s J n F 1 b 3 Q 7 U 2 V j d G l v b j E v Z G F 0 Y S A o N C k v Q 2 h h b m d l Z C B U e X B l L n t m M 2 h f Q 1 8 2 L D E 4 N n 0 m c X V v d D s s J n F 1 b 3 Q 7 U 2 V j d G l v b j E v Z G F 0 Y S A o N C k v Q 2 h h b m d l Z C B U e X B l L n t m M 2 h f Q 1 8 3 L D E 4 N 3 0 m c X V v d D s s J n F 1 b 3 Q 7 U 2 V j d G l v b j E v Z G F 0 Y S A o N C k v Q 2 h h b m d l Z C B U e X B l L n t m M 2 h f Q 1 8 4 L D E 4 O H 0 m c X V v d D s s J n F 1 b 3 Q 7 U 2 V j d G l v b j E v Z G F 0 Y S A o N C k v Q 2 h h b m d l Z C B U e X B l L n t m M 2 h f Q 1 8 5 L D E 4 O X 0 m c X V v d D s s J n F 1 b 3 Q 7 U 2 V j d G l v b j E v Z G F 0 Y S A o N C k v Q 2 h h b m d l Z C B U e X B l L n t m M 2 h f R F 8 x L D E 5 M H 0 m c X V v d D s s J n F 1 b 3 Q 7 U 2 V j d G l v b j E v Z G F 0 Y S A o N C k v Q 2 h h b m d l Z C B U e X B l L n t m M 2 h f R F 8 y L D E 5 M X 0 m c X V v d D s s J n F 1 b 3 Q 7 U 2 V j d G l v b j E v Z G F 0 Y S A o N C k v Q 2 h h b m d l Z C B U e X B l L n t m M 2 h f R F 8 z L D E 5 M n 0 m c X V v d D s s J n F 1 b 3 Q 7 U 2 V j d G l v b j E v Z G F 0 Y S A o N C k v Q 2 h h b m d l Z C B U e X B l L n t m M 2 h f R F 8 0 L D E 5 M 3 0 m c X V v d D s s J n F 1 b 3 Q 7 U 2 V j d G l v b j E v Z G F 0 Y S A o N C k v Q 2 h h b m d l Z C B U e X B l L n t m M 2 h f R F 8 1 L D E 5 N H 0 m c X V v d D s s J n F 1 b 3 Q 7 U 2 V j d G l v b j E v Z G F 0 Y S A o N C k v Q 2 h h b m d l Z C B U e X B l L n t m M 2 h f R F 8 2 L D E 5 N X 0 m c X V v d D s s J n F 1 b 3 Q 7 U 2 V j d G l v b j E v Z G F 0 Y S A o N C k v Q 2 h h b m d l Z C B U e X B l L n t m M 2 h f R F 8 3 L D E 5 N n 0 m c X V v d D s s J n F 1 b 3 Q 7 U 2 V j d G l v b j E v Z G F 0 Y S A o N C k v Q 2 h h b m d l Z C B U e X B l L n t m M 2 h f R F 8 4 L D E 5 N 3 0 m c X V v d D s s J n F 1 b 3 Q 7 U 2 V j d G l v b j E v Z G F 0 Y S A o N C k v Q 2 h h b m d l Z C B U e X B l L n t m M 2 h f R F 8 5 L D E 5 O H 0 m c X V v d D s s J n F 1 b 3 Q 7 U 2 V j d G l v b j E v Z G F 0 Y S A o N C k v Q 2 h h b m d l Z C B U e X B l L n t m M 2 h f R F 8 x M C w x O T l 9 J n F 1 b 3 Q 7 L C Z x d W 9 0 O 1 N l Y 3 R p b 2 4 x L 2 R h d G E g K D Q p L 0 N o Y W 5 n Z W Q g V H l w Z S 5 7 Z j N o X 0 V f M S w y M D B 9 J n F 1 b 3 Q 7 L C Z x d W 9 0 O 1 N l Y 3 R p b 2 4 x L 2 R h d G E g K D Q p L 0 N o Y W 5 n Z W Q g V H l w Z S 5 7 Z j N o X 0 V f M i w y M D F 9 J n F 1 b 3 Q 7 L C Z x d W 9 0 O 1 N l Y 3 R p b 2 4 x L 2 R h d G E g K D Q p L 0 N o Y W 5 n Z W Q g V H l w Z S 5 7 Z j N o X 0 V f M y w y M D J 9 J n F 1 b 3 Q 7 L C Z x d W 9 0 O 1 N l Y 3 R p b 2 4 x L 2 R h d G E g K D Q p L 0 N o Y W 5 n Z W Q g V H l w Z S 5 7 Z j N o X 0 V f N C w y M D N 9 J n F 1 b 3 Q 7 L C Z x d W 9 0 O 1 N l Y 3 R p b 2 4 x L 2 R h d G E g K D Q p L 0 N o Y W 5 n Z W Q g V H l w Z S 5 7 Z j N o X 0 V f N S w y M D R 9 J n F 1 b 3 Q 7 L C Z x d W 9 0 O 1 N l Y 3 R p b 2 4 x L 2 R h d G E g K D Q p L 0 N o Y W 5 n Z W Q g V H l w Z S 5 7 Z j N o X 0 V f N i w y M D V 9 J n F 1 b 3 Q 7 L C Z x d W 9 0 O 1 N l Y 3 R p b 2 4 x L 2 R h d G E g K D Q p L 0 N o Y W 5 n Z W Q g V H l w Z S 5 7 Z j N o X 0 V f N y w y M D Z 9 J n F 1 b 3 Q 7 L C Z x d W 9 0 O 1 N l Y 3 R p b 2 4 x L 2 R h d G E g K D Q p L 0 N o Y W 5 n Z W Q g V H l w Z S 5 7 Z j N o X 0 V f O C w y M D d 9 J n F 1 b 3 Q 7 L C Z x d W 9 0 O 1 N l Y 3 R p b 2 4 x L 2 R h d G E g K D Q p L 0 N o Y W 5 n Z W Q g V H l w Z S 5 7 Z j N o X 0 V f O S w y M D h 9 J n F 1 b 3 Q 7 L C Z x d W 9 0 O 1 N l Y 3 R p b 2 4 x L 2 R h d G E g K D Q p L 0 N o Y W 5 n Z W Q g V H l w Z S 5 7 Z j N o X 0 V f M T A s M j A 5 f S Z x d W 9 0 O y w m c X V v d D t T Z W N 0 a W 9 u M S 9 k Y X R h I C g 0 K S 9 D a G F u Z 2 V k I F R 5 c G U u e 3 B n b T F f Q V 8 x L D I x M H 0 m c X V v d D s s J n F 1 b 3 Q 7 U 2 V j d G l v b j E v Z G F 0 Y S A o N C k v Q 2 h h b m d l Z C B U e X B l L n t w Z 2 0 x X 0 F f M i w y M T F 9 J n F 1 b 3 Q 7 L C Z x d W 9 0 O 1 N l Y 3 R p b 2 4 x L 2 R h d G E g K D Q p L 0 N o Y W 5 n Z W Q g V H l w Z S 5 7 c G d t M V 9 B X z M s M j E y f S Z x d W 9 0 O y w m c X V v d D t T Z W N 0 a W 9 u M S 9 k Y X R h I C g 0 K S 9 D a G F u Z 2 V k I F R 5 c G U u e 3 B n b T F f Q V 8 0 L D I x M 3 0 m c X V v d D s s J n F 1 b 3 Q 7 U 2 V j d G l v b j E v Z G F 0 Y S A o N C k v Q 2 h h b m d l Z C B U e X B l L n t w Z 2 0 x X 0 F f N S w y M T R 9 J n F 1 b 3 Q 7 L C Z x d W 9 0 O 1 N l Y 3 R p b 2 4 x L 2 R h d G E g K D Q p L 0 N o Y W 5 n Z W Q g V H l w Z S 5 7 c G d t M V 9 B X z Y s M j E 1 f S Z x d W 9 0 O y w m c X V v d D t T Z W N 0 a W 9 u M S 9 k Y X R h I C g 0 K S 9 D a G F u Z 2 V k I F R 5 c G U u e 3 B n b T F f Q V 8 3 L D I x N n 0 m c X V v d D s s J n F 1 b 3 Q 7 U 2 V j d G l v b j E v Z G F 0 Y S A o N C k v Q 2 h h b m d l Z C B U e X B l L n t w Z 2 0 x X 0 F f O C w y M T d 9 J n F 1 b 3 Q 7 L C Z x d W 9 0 O 1 N l Y 3 R p b 2 4 x L 2 R h d G E g K D Q p L 0 N o Y W 5 n Z W Q g V H l w Z S 5 7 c G d t M V 9 B X z k s M j E 4 f S Z x d W 9 0 O y w m c X V v d D t T Z W N 0 a W 9 u M S 9 k Y X R h I C g 0 K S 9 D a G F u Z 2 V k I F R 5 c G U u e 3 B n b T F f Q V 8 x M C w y M T l 9 J n F 1 b 3 Q 7 L C Z x d W 9 0 O 1 N l Y 3 R p b 2 4 x L 2 R h d G E g K D Q p L 0 N o Y W 5 n Z W Q g V H l w Z S 5 7 c G d t M V 9 B X z E x L D I y M H 0 m c X V v d D s s J n F 1 b 3 Q 7 U 2 V j d G l v b j E v Z G F 0 Y S A o N C k v Q 2 h h b m d l Z C B U e X B l L n t w Z 2 0 x X 0 J f M S w y M j F 9 J n F 1 b 3 Q 7 L C Z x d W 9 0 O 1 N l Y 3 R p b 2 4 x L 2 R h d G E g K D Q p L 0 N o Y W 5 n Z W Q g V H l w Z S 5 7 c G d t M V 9 C X z I s M j I y f S Z x d W 9 0 O y w m c X V v d D t T Z W N 0 a W 9 u M S 9 k Y X R h I C g 0 K S 9 D a G F u Z 2 V k I F R 5 c G U u e 3 B n b T F f Q l 8 z L D I y M 3 0 m c X V v d D s s J n F 1 b 3 Q 7 U 2 V j d G l v b j E v Z G F 0 Y S A o N C k v Q 2 h h b m d l Z C B U e X B l L n t w Z 2 0 x X 0 J f N C w y M j R 9 J n F 1 b 3 Q 7 L C Z x d W 9 0 O 1 N l Y 3 R p b 2 4 x L 2 R h d G E g K D Q p L 0 N o Y W 5 n Z W Q g V H l w Z S 5 7 c G d t M V 9 C X z U s M j I 1 f S Z x d W 9 0 O y w m c X V v d D t T Z W N 0 a W 9 u M S 9 k Y X R h I C g 0 K S 9 D a G F u Z 2 V k I F R 5 c G U u e 3 B n b T F f Q l 8 2 L D I y N n 0 m c X V v d D s s J n F 1 b 3 Q 7 U 2 V j d G l v b j E v Z G F 0 Y S A o N C k v Q 2 h h b m d l Z C B U e X B l L n t w Z 2 0 x X 0 J f N y w y M j d 9 J n F 1 b 3 Q 7 L C Z x d W 9 0 O 1 N l Y 3 R p b 2 4 x L 2 R h d G E g K D Q p L 0 N o Y W 5 n Z W Q g V H l w Z S 5 7 c G d t M V 9 C X z g s M j I 4 f S Z x d W 9 0 O y w m c X V v d D t T Z W N 0 a W 9 u M S 9 k Y X R h I C g 0 K S 9 D a G F u Z 2 V k I F R 5 c G U u e 3 B n b T F f Q 1 8 x L D I y O X 0 m c X V v d D s s J n F 1 b 3 Q 7 U 2 V j d G l v b j E v Z G F 0 Y S A o N C k v Q 2 h h b m d l Z C B U e X B l L n t w Z 2 0 x X 0 N f M i w y M z B 9 J n F 1 b 3 Q 7 L C Z x d W 9 0 O 1 N l Y 3 R p b 2 4 x L 2 R h d G E g K D Q p L 0 N o Y W 5 n Z W Q g V H l w Z S 5 7 c G d t M V 9 D X z M s M j M x f S Z x d W 9 0 O y w m c X V v d D t T Z W N 0 a W 9 u M S 9 k Y X R h I C g 0 K S 9 D a G F u Z 2 V k I F R 5 c G U u e 3 B n b T F f Q 1 8 0 L D I z M n 0 m c X V v d D s s J n F 1 b 3 Q 7 U 2 V j d G l v b j E v Z G F 0 Y S A o N C k v Q 2 h h b m d l Z C B U e X B l L n t w Z 2 0 x X 0 N f N S w y M z N 9 J n F 1 b 3 Q 7 L C Z x d W 9 0 O 1 N l Y 3 R p b 2 4 x L 2 R h d G E g K D Q p L 0 N o Y W 5 n Z W Q g V H l w Z S 5 7 c G d t M V 9 D X z Y s M j M 0 f S Z x d W 9 0 O y w m c X V v d D t T Z W N 0 a W 9 u M S 9 k Y X R h I C g 0 K S 9 D a G F u Z 2 V k I F R 5 c G U u e 3 B n b T F f Q 1 8 3 L D I z N X 0 m c X V v d D s s J n F 1 b 3 Q 7 U 2 V j d G l v b j E v Z G F 0 Y S A o N C k v Q 2 h h b m d l Z C B U e X B l L n t w Z 2 0 x X 0 N f O C w y M z Z 9 J n F 1 b 3 Q 7 L C Z x d W 9 0 O 1 N l Y 3 R p b 2 4 x L 2 R h d G E g K D Q p L 0 N o Y W 5 n Z W Q g V H l w Z S 5 7 c G d t M V 9 D X z k s M j M 3 f S Z x d W 9 0 O y w m c X V v d D t T Z W N 0 a W 9 u M S 9 k Y X R h I C g 0 K S 9 D a G F u Z 2 V k I F R 5 c G U u e 3 B n b T F f Q 1 8 x M C w y M z h 9 J n F 1 b 3 Q 7 L C Z x d W 9 0 O 1 N l Y 3 R p b 2 4 x L 2 R h d G E g K D Q p L 0 N o Y W 5 n Z W Q g V H l w Z S 5 7 c G d t M V 9 D X z E x L D I z O X 0 m c X V v d D s s J n F 1 b 3 Q 7 U 2 V j d G l v b j E v Z G F 0 Y S A o N C k v Q 2 h h b m d l Z C B U e X B l L n t w Z 2 0 x X 0 R f M S w y N D B 9 J n F 1 b 3 Q 7 L C Z x d W 9 0 O 1 N l Y 3 R p b 2 4 x L 2 R h d G E g K D Q p L 0 N o Y W 5 n Z W Q g V H l w Z S 5 7 c G d t M V 9 E X z I s M j Q x f S Z x d W 9 0 O y w m c X V v d D t T Z W N 0 a W 9 u M S 9 k Y X R h I C g 0 K S 9 D a G F u Z 2 V k I F R 5 c G U u e 3 B n b T F f R F 8 z L D I 0 M n 0 m c X V v d D s s J n F 1 b 3 Q 7 U 2 V j d G l v b j E v Z G F 0 Y S A o N C k v Q 2 h h b m d l Z C B U e X B l L n t w Z 2 0 x X 0 R f N C w y N D N 9 J n F 1 b 3 Q 7 L C Z x d W 9 0 O 1 N l Y 3 R p b 2 4 x L 2 R h d G E g K D Q p L 0 N o Y W 5 n Z W Q g V H l w Z S 5 7 c G d t M V 9 E X z U s M j Q 0 f S Z x d W 9 0 O y w m c X V v d D t T Z W N 0 a W 9 u M S 9 k Y X R h I C g 0 K S 9 D a G F u Z 2 V k I F R 5 c G U u e 3 B n b T F f R F 8 2 L D I 0 N X 0 m c X V v d D s s J n F 1 b 3 Q 7 U 2 V j d G l v b j E v Z G F 0 Y S A o N C k v Q 2 h h b m d l Z C B U e X B l L n t w Z 2 0 x X 0 R f N y w y N D Z 9 J n F 1 b 3 Q 7 L C Z x d W 9 0 O 1 N l Y 3 R p b 2 4 x L 2 R h d G E g K D Q p L 0 N o Y W 5 n Z W Q g V H l w Z S 5 7 c G d t M V 9 E X z g s M j Q 3 f S Z x d W 9 0 O y w m c X V v d D t T Z W N 0 a W 9 u M S 9 k Y X R h I C g 0 K S 9 D a G F u Z 2 V k I F R 5 c G U u e 3 B n b T F f R F 8 5 L D I 0 O H 0 m c X V v d D s s J n F 1 b 3 Q 7 U 2 V j d G l v b j E v Z G F 0 Y S A o N C k v Q 2 h h b m d l Z C B U e X B l L n t w Z 2 0 x X 0 R f M T A s M j Q 5 f S Z x d W 9 0 O y w m c X V v d D t T Z W N 0 a W 9 u M S 9 k Y X R h I C g 0 K S 9 D a G F u Z 2 V k I F R 5 c G U u e 3 B n b T F f R V 8 x L D I 1 M H 0 m c X V v d D s s J n F 1 b 3 Q 7 U 2 V j d G l v b j E v Z G F 0 Y S A o N C k v Q 2 h h b m d l Z C B U e X B l L n t w Z 2 0 x X 0 V f M i w y N T F 9 J n F 1 b 3 Q 7 L C Z x d W 9 0 O 1 N l Y 3 R p b 2 4 x L 2 R h d G E g K D Q p L 0 N o Y W 5 n Z W Q g V H l w Z S 5 7 c G d t M V 9 F X z M s M j U y f S Z x d W 9 0 O y w m c X V v d D t T Z W N 0 a W 9 u M S 9 k Y X R h I C g 0 K S 9 D a G F u Z 2 V k I F R 5 c G U u e 3 B n b T F f R V 8 0 L D I 1 M 3 0 m c X V v d D s s J n F 1 b 3 Q 7 U 2 V j d G l v b j E v Z G F 0 Y S A o N C k v Q 2 h h b m d l Z C B U e X B l L n t w Z 2 0 x X 0 V f N S w y N T R 9 J n F 1 b 3 Q 7 L C Z x d W 9 0 O 1 N l Y 3 R p b 2 4 x L 2 R h d G E g K D Q p L 0 N o Y W 5 n Z W Q g V H l w Z S 5 7 c G d t M V 9 F X z Y s M j U 1 f S Z x d W 9 0 O y w m c X V v d D t T Z W N 0 a W 9 u M S 9 k Y X R h I C g 0 K S 9 D a G F u Z 2 V k I F R 5 c G U u e 3 B n b T F f R V 8 3 L D I 1 N n 0 m c X V v d D s s J n F 1 b 3 Q 7 U 2 V j d G l v b j E v Z G F 0 Y S A o N C k v Q 2 h h b m d l Z C B U e X B l L n t w Z 2 0 x X 0 V f O C w y N T d 9 J n F 1 b 3 Q 7 L C Z x d W 9 0 O 1 N l Y 3 R p b 2 4 x L 2 R h d G E g K D Q p L 0 N o Y W 5 n Z W Q g V H l w Z S 5 7 c G d t M V 9 F X z k s M j U 4 f S Z x d W 9 0 O y w m c X V v d D t T Z W N 0 a W 9 u M S 9 k Y X R h I C g 0 K S 9 D a G F u Z 2 V k I F R 5 c G U u e 3 B n b T F f R V 8 x M C w y N T l 9 J n F 1 b 3 Q 7 L C Z x d W 9 0 O 1 N l Y 3 R p b 2 4 x L 2 R h d G E g K D Q p L 0 N o Y W 5 n Z W Q g V H l w Z S 5 7 Q 2 9 s L T B f Q V 8 x M i w y N j B 9 J n F 1 b 3 Q 7 L C Z x d W 9 0 O 1 N l Y 3 R p b 2 4 x L 2 R h d G E g K D Q p L 0 N o Y W 5 n Z W Q g V H l w Z S 5 7 Q 2 9 s L T B f Q V 8 x M y w y N j F 9 J n F 1 b 3 Q 7 L C Z x d W 9 0 O 1 N l Y 3 R p b 2 4 x L 2 R h d G E g K D Q p L 0 N o Y W 5 n Z W Q g V H l w Z S 5 7 Q 2 9 s L T B f Q V 8 x N C w y N j J 9 J n F 1 b 3 Q 7 L C Z x d W 9 0 O 1 N l Y 3 R p b 2 4 x L 2 R h d G E g K D Q p L 0 N o Y W 5 n Z W Q g V H l w Z S 5 7 Q 2 9 s L T B f Q V 8 x N S w y N j N 9 J n F 1 b 3 Q 7 L C Z x d W 9 0 O 1 N l Y 3 R p b 2 4 x L 2 R h d G E g K D Q p L 0 N o Y W 5 n Z W Q g V H l w Z S 5 7 Q 2 9 s L T B f Q l 8 x M C w y N j R 9 J n F 1 b 3 Q 7 L C Z x d W 9 0 O 1 N l Y 3 R p b 2 4 x L 2 R h d G E g K D Q p L 0 N o Y W 5 n Z W Q g V H l w Z S 5 7 Q 2 9 s L T B f Q l 8 x M S w y N j V 9 J n F 1 b 3 Q 7 L C Z x d W 9 0 O 1 N l Y 3 R p b 2 4 x L 2 R h d G E g K D Q p L 0 N o Y W 5 n Z W Q g V H l w Z S 5 7 Q 2 9 s L T B f Q l 8 x M i w y N j Z 9 J n F 1 b 3 Q 7 L C Z x d W 9 0 O 1 N l Y 3 R p b 2 4 x L 2 R h d G E g K D Q p L 0 N o Y W 5 n Z W Q g V H l w Z S 5 7 Q 2 9 s L T B f Q l 8 x M y w y N j d 9 J n F 1 b 3 Q 7 L C Z x d W 9 0 O 1 N l Y 3 R p b 2 4 x L 2 R h d G E g K D Q p L 0 N o Y W 5 n Z W Q g V H l w Z S 5 7 Q 2 9 s L T B f Q l 8 x N C w y N j h 9 J n F 1 b 3 Q 7 L C Z x d W 9 0 O 1 N l Y 3 R p b 2 4 x L 2 R h d G E g K D Q p L 0 N o Y W 5 n Z W Q g V H l w Z S 5 7 Q 2 9 s L T B f Q l 8 x N S w y N j l 9 J n F 1 b 3 Q 7 L C Z x d W 9 0 O 1 N l Y 3 R p b 2 4 x L 2 R h d G E g K D Q p L 0 N o Y W 5 n Z W Q g V H l w Z S 5 7 Q 2 9 s L T B f Q 1 8 x N C w y N z B 9 J n F 1 b 3 Q 7 L C Z x d W 9 0 O 1 N l Y 3 R p b 2 4 x L 2 R h d G E g K D Q p L 0 N o Y W 5 n Z W Q g V H l w Z S 5 7 Q 2 9 s L T B f Q 1 8 x N S w y N z F 9 J n F 1 b 3 Q 7 L C Z x d W 9 0 O 1 N l Y 3 R p b 2 4 x L 2 R h d G E g K D Q p L 0 N o Y W 5 n Z W Q g V H l w Z S 5 7 Q 2 9 s L T B f R F 8 x M y w y N z J 9 J n F 1 b 3 Q 7 L C Z x d W 9 0 O 1 N l Y 3 R p b 2 4 x L 2 R h d G E g K D Q p L 0 N o Y W 5 n Z W Q g V H l w Z S 5 7 Q 2 9 s L T B f R F 8 x N C w y N z N 9 J n F 1 b 3 Q 7 L C Z x d W 9 0 O 1 N l Y 3 R p b 2 4 x L 2 R h d G E g K D Q p L 0 N o Y W 5 n Z W Q g V H l w Z S 5 7 Q 2 9 s L T B f R F 8 x N S w y N z R 9 J n F 1 b 3 Q 7 L C Z x d W 9 0 O 1 N l Y 3 R p b 2 4 x L 2 R h d G E g K D Q p L 0 N o Y W 5 n Z W Q g V H l w Z S 5 7 Q 2 9 s L T B f R V 8 x M i w y N z V 9 J n F 1 b 3 Q 7 L C Z x d W 9 0 O 1 N l Y 3 R p b 2 4 x L 2 R h d G E g K D Q p L 0 N o Y W 5 n Z W Q g V H l w Z S 5 7 Q 2 9 s L T B f R V 8 x M y w y N z Z 9 J n F 1 b 3 Q 7 L C Z x d W 9 0 O 1 N l Y 3 R p b 2 4 x L 2 R h d G E g K D Q p L 0 N o Y W 5 n Z W Q g V H l w Z S 5 7 Q 2 9 s L T B f R V 8 x N C w y N z d 9 J n F 1 b 3 Q 7 L C Z x d W 9 0 O 1 N l Y 3 R p b 2 4 x L 2 R h d G E g K D Q p L 0 N o Y W 5 n Z W Q g V H l w Z S 5 7 Q 2 9 s L T B f R V 8 x N S w y N z h 9 J n F 1 b 3 Q 7 L C Z x d W 9 0 O 1 N l Y 3 R p b 2 4 x L 2 R h d G E g K D Q p L 0 N o Y W 5 n Z W Q g V H l w Z S 5 7 Y m F t M 1 9 B X z E y L D I 3 O X 0 m c X V v d D s s J n F 1 b 3 Q 7 U 2 V j d G l v b j E v Z G F 0 Y S A o N C k v Q 2 h h b m d l Z C B U e X B l L n t i Y W 0 z X 0 F f M T M s M j g w f S Z x d W 9 0 O y w m c X V v d D t T Z W N 0 a W 9 u M S 9 k Y X R h I C g 0 K S 9 D a G F u Z 2 V k I F R 5 c G U u e 2 J h b T N f Q V 8 x N C w y O D F 9 J n F 1 b 3 Q 7 L C Z x d W 9 0 O 1 N l Y 3 R p b 2 4 x L 2 R h d G E g K D Q p L 0 N o Y W 5 n Z W Q g V H l w Z S 5 7 Y m F t M 1 9 B X z E 1 L D I 4 M n 0 m c X V v d D s s J n F 1 b 3 Q 7 U 2 V j d G l v b j E v Z G F 0 Y S A o N C k v Q 2 h h b m d l Z C B U e X B l L n t i Y W 0 z X 0 J f M T I s M j g z f S Z x d W 9 0 O y w m c X V v d D t T Z W N 0 a W 9 u M S 9 k Y X R h I C g 0 K S 9 D a G F u Z 2 V k I F R 5 c G U u e 2 J h b T N f Q l 8 x M y w y O D R 9 J n F 1 b 3 Q 7 L C Z x d W 9 0 O 1 N l Y 3 R p b 2 4 x L 2 R h d G E g K D Q p L 0 N o Y W 5 n Z W Q g V H l w Z S 5 7 Y m F t M 1 9 C X z E 0 L D I 4 N X 0 m c X V v d D s s J n F 1 b 3 Q 7 U 2 V j d G l v b j E v Z G F 0 Y S A o N C k v Q 2 h h b m d l Z C B U e X B l L n t i Y W 0 z X 0 J f M T U s M j g 2 f S Z x d W 9 0 O y w m c X V v d D t T Z W N 0 a W 9 u M S 9 k Y X R h I C g 0 K S 9 D a G F u Z 2 V k I F R 5 c G U u e 2 J h b T N f Q 1 8 x M y w y O D d 9 J n F 1 b 3 Q 7 L C Z x d W 9 0 O 1 N l Y 3 R p b 2 4 x L 2 R h d G E g K D Q p L 0 N o Y W 5 n Z W Q g V H l w Z S 5 7 Y m F t M 1 9 D X z E 0 L D I 4 O H 0 m c X V v d D s s J n F 1 b 3 Q 7 U 2 V j d G l v b j E v Z G F 0 Y S A o N C k v Q 2 h h b m d l Z C B U e X B l L n t i Y W 0 z X 0 N f M T U s M j g 5 f S Z x d W 9 0 O y w m c X V v d D t T Z W N 0 a W 9 u M S 9 k Y X R h I C g 0 K S 9 D a G F u Z 2 V k I F R 5 c G U u e 2 J h b T N f R F 8 x M S w y O T B 9 J n F 1 b 3 Q 7 L C Z x d W 9 0 O 1 N l Y 3 R p b 2 4 x L 2 R h d G E g K D Q p L 0 N o Y W 5 n Z W Q g V H l w Z S 5 7 Y m F t M 1 9 E X z E y L D I 5 M X 0 m c X V v d D s s J n F 1 b 3 Q 7 U 2 V j d G l v b j E v Z G F 0 Y S A o N C k v Q 2 h h b m d l Z C B U e X B l L n t i Y W 0 z X 0 R f M T M s M j k y f S Z x d W 9 0 O y w m c X V v d D t T Z W N 0 a W 9 u M S 9 k Y X R h I C g 0 K S 9 D a G F u Z 2 V k I F R 5 c G U u e 2 J h b T N f R F 8 x N C w y O T N 9 J n F 1 b 3 Q 7 L C Z x d W 9 0 O 1 N l Y 3 R p b 2 4 x L 2 R h d G E g K D Q p L 0 N o Y W 5 n Z W Q g V H l w Z S 5 7 Y m F t M 1 9 E X z E 1 L D I 5 N H 0 m c X V v d D s s J n F 1 b 3 Q 7 U 2 V j d G l v b j E v Z G F 0 Y S A o N C k v Q 2 h h b m d l Z C B U e X B l L n t i Y W 0 z X 0 V f M T E s M j k 1 f S Z x d W 9 0 O y w m c X V v d D t T Z W N 0 a W 9 u M S 9 k Y X R h I C g 0 K S 9 D a G F u Z 2 V k I F R 5 c G U u e 2 J h b T N f R V 8 x M i w y O T Z 9 J n F 1 b 3 Q 7 L C Z x d W 9 0 O 1 N l Y 3 R p b 2 4 x L 2 R h d G E g K D Q p L 0 N o Y W 5 n Z W Q g V H l w Z S 5 7 Y m F t M 1 9 F X z E z L D I 5 N 3 0 m c X V v d D s s J n F 1 b 3 Q 7 U 2 V j d G l v b j E v Z G F 0 Y S A o N C k v Q 2 h h b m d l Z C B U e X B l L n t i Y W 0 z X 0 V f M T Q s M j k 4 f S Z x d W 9 0 O y w m c X V v d D t T Z W N 0 a W 9 u M S 9 k Y X R h I C g 0 K S 9 D a G F u Z 2 V k I F R 5 c G U u e 2 J h b T N f R V 8 x N S w y O T l 9 J n F 1 b 3 Q 7 L C Z x d W 9 0 O 1 N l Y 3 R p b 2 4 x L 2 R h d G E g K D Q p L 0 N o Y W 5 n Z W Q g V H l w Z S 5 7 Y 2 h z X 0 F f M T I s M z A w f S Z x d W 9 0 O y w m c X V v d D t T Z W N 0 a W 9 u M S 9 k Y X R h I C g 0 K S 9 D a G F u Z 2 V k I F R 5 c G U u e 2 N o c 1 9 B X z E z L D M w M X 0 m c X V v d D s s J n F 1 b 3 Q 7 U 2 V j d G l v b j E v Z G F 0 Y S A o N C k v Q 2 h h b m d l Z C B U e X B l L n t j a H N f Q V 8 x N C w z M D J 9 J n F 1 b 3 Q 7 L C Z x d W 9 0 O 1 N l Y 3 R p b 2 4 x L 2 R h d G E g K D Q p L 0 N o Y W 5 n Z W Q g V H l w Z S 5 7 Y 2 h z X 0 F f M T U s M z A z f S Z x d W 9 0 O y w m c X V v d D t T Z W N 0 a W 9 u M S 9 k Y X R h I C g 0 K S 9 D a G F u Z 2 V k I F R 5 c G U u e 2 N o c 1 9 C X z k s M z A 0 f S Z x d W 9 0 O y w m c X V v d D t T Z W N 0 a W 9 u M S 9 k Y X R h I C g 0 K S 9 D a G F u Z 2 V k I F R 5 c G U u e 2 N o c 1 9 C X z E w L D M w N X 0 m c X V v d D s s J n F 1 b 3 Q 7 U 2 V j d G l v b j E v Z G F 0 Y S A o N C k v Q 2 h h b m d l Z C B U e X B l L n t j a H N f Q l 8 x M S w z M D Z 9 J n F 1 b 3 Q 7 L C Z x d W 9 0 O 1 N l Y 3 R p b 2 4 x L 2 R h d G E g K D Q p L 0 N o Y W 5 n Z W Q g V H l w Z S 5 7 Y 2 h z X 0 J f M T I s M z A 3 f S Z x d W 9 0 O y w m c X V v d D t T Z W N 0 a W 9 u M S 9 k Y X R h I C g 0 K S 9 D a G F u Z 2 V k I F R 5 c G U u e 2 N o c 1 9 C X z E z L D M w O H 0 m c X V v d D s s J n F 1 b 3 Q 7 U 2 V j d G l v b j E v Z G F 0 Y S A o N C k v Q 2 h h b m d l Z C B U e X B l L n t j a H N f Q l 8 x N C w z M D l 9 J n F 1 b 3 Q 7 L C Z x d W 9 0 O 1 N l Y 3 R p b 2 4 x L 2 R h d G E g K D Q p L 0 N o Y W 5 n Z W Q g V H l w Z S 5 7 Y 2 h z X 0 J f M T U s M z E w f S Z x d W 9 0 O y w m c X V v d D t T Z W N 0 a W 9 u M S 9 k Y X R h I C g 0 K S 9 D a G F u Z 2 V k I F R 5 c G U u e 2 N o c 1 9 D X z E z L D M x M X 0 m c X V v d D s s J n F 1 b 3 Q 7 U 2 V j d G l v b j E v Z G F 0 Y S A o N C k v Q 2 h h b m d l Z C B U e X B l L n t j a H N f Q 1 8 x N C w z M T J 9 J n F 1 b 3 Q 7 L C Z x d W 9 0 O 1 N l Y 3 R p b 2 4 x L 2 R h d G E g K D Q p L 0 N o Y W 5 n Z W Q g V H l w Z S 5 7 Y 2 h z X 0 N f M T U s M z E z f S Z x d W 9 0 O y w m c X V v d D t T Z W N 0 a W 9 u M S 9 k Y X R h I C g 0 K S 9 D a G F u Z 2 V k I F R 5 c G U u e 2 N o c 1 9 E X z E x L D M x N H 0 m c X V v d D s s J n F 1 b 3 Q 7 U 2 V j d G l v b j E v Z G F 0 Y S A o N C k v Q 2 h h b m d l Z C B U e X B l L n t j a H N f R F 8 x M i w z M T V 9 J n F 1 b 3 Q 7 L C Z x d W 9 0 O 1 N l Y 3 R p b 2 4 x L 2 R h d G E g K D Q p L 0 N o Y W 5 n Z W Q g V H l w Z S 5 7 Y 2 h z X 0 R f M T M s M z E 2 f S Z x d W 9 0 O y w m c X V v d D t T Z W N 0 a W 9 u M S 9 k Y X R h I C g 0 K S 9 D a G F u Z 2 V k I F R 5 c G U u e 2 N o c 1 9 E X z E 0 L D M x N 3 0 m c X V v d D s s J n F 1 b 3 Q 7 U 2 V j d G l v b j E v Z G F 0 Y S A o N C k v Q 2 h h b m d l Z C B U e X B l L n t j a H N f R F 8 x N S w z M T h 9 J n F 1 b 3 Q 7 L C Z x d W 9 0 O 1 N l Y 3 R p b 2 4 x L 2 R h d G E g K D Q p L 0 N o Y W 5 n Z W Q g V H l w Z S 5 7 Y 2 h z X 0 V f M T E s M z E 5 f S Z x d W 9 0 O y w m c X V v d D t T Z W N 0 a W 9 u M S 9 k Y X R h I C g 0 K S 9 D a G F u Z 2 V k I F R 5 c G U u e 2 N o c 1 9 F X z E y L D M y M H 0 m c X V v d D s s J n F 1 b 3 Q 7 U 2 V j d G l v b j E v Z G F 0 Y S A o N C k v Q 2 h h b m d l Z C B U e X B l L n t j a H N f R V 8 x M y w z M j F 9 J n F 1 b 3 Q 7 L C Z x d W 9 0 O 1 N l Y 3 R p b 2 4 x L 2 R h d G E g K D Q p L 0 N o Y W 5 n Z W Q g V H l w Z S 5 7 Y 2 h z X 0 V f M T Q s M z I y f S Z x d W 9 0 O y w m c X V v d D t T Z W N 0 a W 9 u M S 9 k Y X R h I C g 0 K S 9 D a G F u Z 2 V k I F R 5 c G U u e 2 N o c 1 9 F X z E 1 L D M y M 3 0 m c X V v d D s s J n F 1 b 3 Q 7 U 2 V j d G l v b j E v Z G F 0 Y S A o N C k v Q 2 h h b m d l Z C B U e X B l L n t m M 2 h f Q V 8 x M i w z M j R 9 J n F 1 b 3 Q 7 L C Z x d W 9 0 O 1 N l Y 3 R p b 2 4 x L 2 R h d G E g K D Q p L 0 N o Y W 5 n Z W Q g V H l w Z S 5 7 Z j N o X 0 F f M T M s M z I 1 f S Z x d W 9 0 O y w m c X V v d D t T Z W N 0 a W 9 u M S 9 k Y X R h I C g 0 K S 9 D a G F u Z 2 V k I F R 5 c G U u e 2 Y z a F 9 B X z E 0 L D M y N n 0 m c X V v d D s s J n F 1 b 3 Q 7 U 2 V j d G l v b j E v Z G F 0 Y S A o N C k v Q 2 h h b m d l Z C B U e X B l L n t m M 2 h f Q V 8 x N S w z M j d 9 J n F 1 b 3 Q 7 L C Z x d W 9 0 O 1 N l Y 3 R p b 2 4 x L 2 R h d G E g K D Q p L 0 N o Y W 5 n Z W Q g V H l w Z S 5 7 Z j N o X 0 J f O S w z M j h 9 J n F 1 b 3 Q 7 L C Z x d W 9 0 O 1 N l Y 3 R p b 2 4 x L 2 R h d G E g K D Q p L 0 N o Y W 5 n Z W Q g V H l w Z S 5 7 Z j N o X 0 J f M T A s M z I 5 f S Z x d W 9 0 O y w m c X V v d D t T Z W N 0 a W 9 u M S 9 k Y X R h I C g 0 K S 9 D a G F u Z 2 V k I F R 5 c G U u e 2 Y z a F 9 C X z E x L D M z M H 0 m c X V v d D s s J n F 1 b 3 Q 7 U 2 V j d G l v b j E v Z G F 0 Y S A o N C k v Q 2 h h b m d l Z C B U e X B l L n t m M 2 h f Q l 8 x M i w z M z F 9 J n F 1 b 3 Q 7 L C Z x d W 9 0 O 1 N l Y 3 R p b 2 4 x L 2 R h d G E g K D Q p L 0 N o Y W 5 n Z W Q g V H l w Z S 5 7 Z j N o X 0 J f M T M s M z M y f S Z x d W 9 0 O y w m c X V v d D t T Z W N 0 a W 9 u M S 9 k Y X R h I C g 0 K S 9 D a G F u Z 2 V k I F R 5 c G U u e 2 Y z a F 9 C X z E 0 L D M z M 3 0 m c X V v d D s s J n F 1 b 3 Q 7 U 2 V j d G l v b j E v Z G F 0 Y S A o N C k v Q 2 h h b m d l Z C B U e X B l L n t m M 2 h f Q l 8 x N S w z M z R 9 J n F 1 b 3 Q 7 L C Z x d W 9 0 O 1 N l Y 3 R p b 2 4 x L 2 R h d G E g K D Q p L 0 N o Y W 5 n Z W Q g V H l w Z S 5 7 Z j N o X 0 N f M T A s M z M 1 f S Z x d W 9 0 O y w m c X V v d D t T Z W N 0 a W 9 u M S 9 k Y X R h I C g 0 K S 9 D a G F u Z 2 V k I F R 5 c G U u e 2 Y z a F 9 D X z E x L D M z N n 0 m c X V v d D s s J n F 1 b 3 Q 7 U 2 V j d G l v b j E v Z G F 0 Y S A o N C k v Q 2 h h b m d l Z C B U e X B l L n t m M 2 h f Q 1 8 x M i w z M z d 9 J n F 1 b 3 Q 7 L C Z x d W 9 0 O 1 N l Y 3 R p b 2 4 x L 2 R h d G E g K D Q p L 0 N o Y W 5 n Z W Q g V H l w Z S 5 7 Z j N o X 0 N f M T M s M z M 4 f S Z x d W 9 0 O y w m c X V v d D t T Z W N 0 a W 9 u M S 9 k Y X R h I C g 0 K S 9 D a G F u Z 2 V k I F R 5 c G U u e 2 Y z a F 9 D X z E 0 L D M z O X 0 m c X V v d D s s J n F 1 b 3 Q 7 U 2 V j d G l v b j E v Z G F 0 Y S A o N C k v Q 2 h h b m d l Z C B U e X B l L n t m M 2 h f Q 1 8 x N S w z N D B 9 J n F 1 b 3 Q 7 L C Z x d W 9 0 O 1 N l Y 3 R p b 2 4 x L 2 R h d G E g K D Q p L 0 N o Y W 5 n Z W Q g V H l w Z S 5 7 Z j N o X 0 R f M T E s M z Q x f S Z x d W 9 0 O y w m c X V v d D t T Z W N 0 a W 9 u M S 9 k Y X R h I C g 0 K S 9 D a G F u Z 2 V k I F R 5 c G U u e 2 Y z a F 9 E X z E y L D M 0 M n 0 m c X V v d D s s J n F 1 b 3 Q 7 U 2 V j d G l v b j E v Z G F 0 Y S A o N C k v Q 2 h h b m d l Z C B U e X B l L n t m M 2 h f R F 8 x M y w z N D N 9 J n F 1 b 3 Q 7 L C Z x d W 9 0 O 1 N l Y 3 R p b 2 4 x L 2 R h d G E g K D Q p L 0 N o Y W 5 n Z W Q g V H l w Z S 5 7 Z j N o X 0 R f M T Q s M z Q 0 f S Z x d W 9 0 O y w m c X V v d D t T Z W N 0 a W 9 u M S 9 k Y X R h I C g 0 K S 9 D a G F u Z 2 V k I F R 5 c G U u e 2 Y z a F 9 E X z E 1 L D M 0 N X 0 m c X V v d D s s J n F 1 b 3 Q 7 U 2 V j d G l v b j E v Z G F 0 Y S A o N C k v Q 2 h h b m d l Z C B U e X B l L n t m M 2 h f R V 8 x M S w z N D Z 9 J n F 1 b 3 Q 7 L C Z x d W 9 0 O 1 N l Y 3 R p b 2 4 x L 2 R h d G E g K D Q p L 0 N o Y W 5 n Z W Q g V H l w Z S 5 7 Z j N o X 0 V f M T I s M z Q 3 f S Z x d W 9 0 O y w m c X V v d D t T Z W N 0 a W 9 u M S 9 k Y X R h I C g 0 K S 9 D a G F u Z 2 V k I F R 5 c G U u e 2 Y z a F 9 F X z E z L D M 0 O H 0 m c X V v d D s s J n F 1 b 3 Q 7 U 2 V j d G l v b j E v Z G F 0 Y S A o N C k v Q 2 h h b m d l Z C B U e X B l L n t m M 2 h f R V 8 x N C w z N D l 9 J n F 1 b 3 Q 7 L C Z x d W 9 0 O 1 N l Y 3 R p b 2 4 x L 2 R h d G E g K D Q p L 0 N o Y W 5 n Z W Q g V H l w Z S 5 7 Z j N o X 0 V f M T U s M z U w f S Z x d W 9 0 O y w m c X V v d D t T Z W N 0 a W 9 u M S 9 k Y X R h I C g 0 K S 9 D a G F u Z 2 V k I F R 5 c G U u e 3 B n b T F f Q V 8 x M i w z N T F 9 J n F 1 b 3 Q 7 L C Z x d W 9 0 O 1 N l Y 3 R p b 2 4 x L 2 R h d G E g K D Q p L 0 N o Y W 5 n Z W Q g V H l w Z S 5 7 c G d t M V 9 B X z E z L D M 1 M n 0 m c X V v d D s s J n F 1 b 3 Q 7 U 2 V j d G l v b j E v Z G F 0 Y S A o N C k v Q 2 h h b m d l Z C B U e X B l L n t w Z 2 0 x X 0 F f M T Q s M z U z f S Z x d W 9 0 O y w m c X V v d D t T Z W N 0 a W 9 u M S 9 k Y X R h I C g 0 K S 9 D a G F u Z 2 V k I F R 5 c G U u e 3 B n b T F f Q V 8 x N S w z N T R 9 J n F 1 b 3 Q 7 L C Z x d W 9 0 O 1 N l Y 3 R p b 2 4 x L 2 R h d G E g K D Q p L 0 N o Y W 5 n Z W Q g V H l w Z S 5 7 c G d t M V 9 C X z k s M z U 1 f S Z x d W 9 0 O y w m c X V v d D t T Z W N 0 a W 9 u M S 9 k Y X R h I C g 0 K S 9 D a G F u Z 2 V k I F R 5 c G U u e 3 B n b T F f Q l 8 x M C w z N T Z 9 J n F 1 b 3 Q 7 L C Z x d W 9 0 O 1 N l Y 3 R p b 2 4 x L 2 R h d G E g K D Q p L 0 N o Y W 5 n Z W Q g V H l w Z S 5 7 c G d t M V 9 C X z E x L D M 1 N 3 0 m c X V v d D s s J n F 1 b 3 Q 7 U 2 V j d G l v b j E v Z G F 0 Y S A o N C k v Q 2 h h b m d l Z C B U e X B l L n t w Z 2 0 x X 0 J f M T I s M z U 4 f S Z x d W 9 0 O y w m c X V v d D t T Z W N 0 a W 9 u M S 9 k Y X R h I C g 0 K S 9 D a G F u Z 2 V k I F R 5 c G U u e 3 B n b T F f Q l 8 x M y w z N T l 9 J n F 1 b 3 Q 7 L C Z x d W 9 0 O 1 N l Y 3 R p b 2 4 x L 2 R h d G E g K D Q p L 0 N o Y W 5 n Z W Q g V H l w Z S 5 7 c G d t M V 9 C X z E 0 L D M 2 M H 0 m c X V v d D s s J n F 1 b 3 Q 7 U 2 V j d G l v b j E v Z G F 0 Y S A o N C k v Q 2 h h b m d l Z C B U e X B l L n t w Z 2 0 x X 0 J f M T U s M z Y x f S Z x d W 9 0 O y w m c X V v d D t T Z W N 0 a W 9 u M S 9 k Y X R h I C g 0 K S 9 D a G F u Z 2 V k I F R 5 c G U u e 3 B n b T F f Q 1 8 x M i w z N j J 9 J n F 1 b 3 Q 7 L C Z x d W 9 0 O 1 N l Y 3 R p b 2 4 x L 2 R h d G E g K D Q p L 0 N o Y W 5 n Z W Q g V H l w Z S 5 7 c G d t M V 9 D X z E z L D M 2 M 3 0 m c X V v d D s s J n F 1 b 3 Q 7 U 2 V j d G l v b j E v Z G F 0 Y S A o N C k v Q 2 h h b m d l Z C B U e X B l L n t w Z 2 0 x X 0 N f M T Q s M z Y 0 f S Z x d W 9 0 O y w m c X V v d D t T Z W N 0 a W 9 u M S 9 k Y X R h I C g 0 K S 9 D a G F u Z 2 V k I F R 5 c G U u e 3 B n b T F f Q 1 8 x N S w z N j V 9 J n F 1 b 3 Q 7 L C Z x d W 9 0 O 1 N l Y 3 R p b 2 4 x L 2 R h d G E g K D Q p L 0 N o Y W 5 n Z W Q g V H l w Z S 5 7 c G d t M V 9 E X z E x L D M 2 N n 0 m c X V v d D s s J n F 1 b 3 Q 7 U 2 V j d G l v b j E v Z G F 0 Y S A o N C k v Q 2 h h b m d l Z C B U e X B l L n t w Z 2 0 x X 0 R f M T I s M z Y 3 f S Z x d W 9 0 O y w m c X V v d D t T Z W N 0 a W 9 u M S 9 k Y X R h I C g 0 K S 9 D a G F u Z 2 V k I F R 5 c G U u e 3 B n b T F f R F 8 x M y w z N j h 9 J n F 1 b 3 Q 7 L C Z x d W 9 0 O 1 N l Y 3 R p b 2 4 x L 2 R h d G E g K D Q p L 0 N o Y W 5 n Z W Q g V H l w Z S 5 7 c G d t M V 9 E X z E 0 L D M 2 O X 0 m c X V v d D s s J n F 1 b 3 Q 7 U 2 V j d G l v b j E v Z G F 0 Y S A o N C k v Q 2 h h b m d l Z C B U e X B l L n t w Z 2 0 x X 0 R f M T U s M z c w f S Z x d W 9 0 O y w m c X V v d D t T Z W N 0 a W 9 u M S 9 k Y X R h I C g 0 K S 9 D a G F u Z 2 V k I F R 5 c G U u e 3 B n b T F f R V 8 x M S w z N z F 9 J n F 1 b 3 Q 7 L C Z x d W 9 0 O 1 N l Y 3 R p b 2 4 x L 2 R h d G E g K D Q p L 0 N o Y W 5 n Z W Q g V H l w Z S 5 7 c G d t M V 9 F X z E y L D M 3 M n 0 m c X V v d D s s J n F 1 b 3 Q 7 U 2 V j d G l v b j E v Z G F 0 Y S A o N C k v Q 2 h h b m d l Z C B U e X B l L n t w Z 2 0 x X 0 V f M T M s M z c z f S Z x d W 9 0 O y w m c X V v d D t T Z W N 0 a W 9 u M S 9 k Y X R h I C g 0 K S 9 D a G F u Z 2 V k I F R 5 c G U u e 3 B n b T F f R V 8 x N C w z N z R 9 J n F 1 b 3 Q 7 L C Z x d W 9 0 O 1 N l Y 3 R p b 2 4 x L 2 R h d G E g K D Q p L 0 N o Y W 5 n Z W Q g V H l w Z S 5 7 c G d t M V 9 F X z E 1 L D M 3 N X 0 m c X V v d D s s J n F 1 b 3 Q 7 U 2 V j d G l v b j E v Z G F 0 Y S A o N C k v Q 2 h h b m d l Z C B U e X B l L n s s M z c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0 Y S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Q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l M j A o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3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w M l Q x N D o x N z o 1 N S 4 4 N z U w M D E y W i I g L z 4 8 R W 5 0 c n k g V H l w Z T 0 i R m l s b E N v b H V t b l R 5 c G V z I i B W Y W x 1 Z T 0 i c 0 F 3 W U d C Z 1 k 9 I i A v P j x F b n R y e S B U e X B l P S J G a W x s Q 2 9 s d W 1 u T m F t Z X M i I F Z h b H V l P S J z W y Z x d W 9 0 O 3 N h b X B s Z S Z x d W 9 0 O y w m c X V v d D t u b 1 9 h b n R o b y Z x d W 9 0 O y w m c X V v d D t h b n R o b y Z x d W 9 0 O y w m c X V v d D t u b 1 9 l e H A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I C g 1 K S 9 D a G F u Z 2 V k I F R 5 c G U u e 3 N h b X B s Z S w w f S Z x d W 9 0 O y w m c X V v d D t T Z W N 0 a W 9 u M S 9 k Y X R h I C g 1 K S 9 D a G F u Z 2 V k I F R 5 c G U u e 2 5 v X 2 F u d G h v L D F 9 J n F 1 b 3 Q 7 L C Z x d W 9 0 O 1 N l Y 3 R p b 2 4 x L 2 R h d G E g K D U p L 0 N o Y W 5 n Z W Q g V H l w Z S 5 7 Y W 5 0 a G 8 s M n 0 m c X V v d D s s J n F 1 b 3 Q 7 U 2 V j d G l v b j E v Z G F 0 Y S A o N S k v Q 2 h h b m d l Z C B U e X B l L n t u b 1 9 l e H A y L D N 9 J n F 1 b 3 Q 7 L C Z x d W 9 0 O 1 N l Y 3 R p b 2 4 x L 2 R h d G E g K D U p L 0 N o Y W 5 n Z W Q g V H l w Z S 5 7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2 R h d G E g K D U p L 0 N o Y W 5 n Z W Q g V H l w Z S 5 7 c 2 F t c G x l L D B 9 J n F 1 b 3 Q 7 L C Z x d W 9 0 O 1 N l Y 3 R p b 2 4 x L 2 R h d G E g K D U p L 0 N o Y W 5 n Z W Q g V H l w Z S 5 7 b m 9 f Y W 5 0 a G 8 s M X 0 m c X V v d D s s J n F 1 b 3 Q 7 U 2 V j d G l v b j E v Z G F 0 Y S A o N S k v Q 2 h h b m d l Z C B U e X B l L n t h b n R o b y w y f S Z x d W 9 0 O y w m c X V v d D t T Z W N 0 a W 9 u M S 9 k Y X R h I C g 1 K S 9 D a G F u Z 2 V k I F R 5 c G U u e 2 5 v X 2 V 4 c D I s M 3 0 m c X V v d D s s J n F 1 b 3 Q 7 U 2 V j d G l v b j E v Z G F 0 Y S A o N S k v Q 2 h h b m d l Z C B U e X B l L n s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h d G E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U y M C g 1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J T I w K D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d t M V 9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w M l Q x N j o z N D o y M y 4 x M j A 2 O T k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Z 2 0 x X 3 A v Q 2 h h b m d l Z C B U e X B l L n t D b 2 x 1 b W 4 x L D B 9 J n F 1 b 3 Q 7 L C Z x d W 9 0 O 1 N l Y 3 R p b 2 4 x L 3 B n b T F f c C 9 D a G F u Z 2 V k I F R 5 c G U u e 0 N v b H V t b j I s M X 0 m c X V v d D s s J n F 1 b 3 Q 7 U 2 V j d G l v b j E v c G d t M V 9 w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w Z 2 0 x X 3 A v Q 2 h h b m d l Z C B U e X B l L n t D b 2 x 1 b W 4 x L D B 9 J n F 1 b 3 Q 7 L C Z x d W 9 0 O 1 N l Y 3 R p b 2 4 x L 3 B n b T F f c C 9 D a G F u Z 2 V k I F R 5 c G U u e 0 N v b H V t b j I s M X 0 m c X V v d D s s J n F 1 b 3 Q 7 U 2 V j d G l v b j E v c G d t M V 9 w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G d t M V 9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n b T F f c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x M F Q x N j o y N D o w M i 4 x O T A y O T A 0 W i I g L z 4 8 R W 5 0 c n k g V H l w Z T 0 i R m l s b E N v b H V t b l R 5 c G V z I i B W Y W x 1 Z T 0 i c 0 F 3 W U d C Z 1 l H I i A v P j x F b n R y e S B U e X B l P S J G a W x s Q 2 9 s d W 1 u T m F t Z X M i I F Z h b H V l P S J z W y Z x d W 9 0 O 0 d y b 3 V w L j E m c X V v d D s s J n F 1 b 3 Q 7 Y 2 Z f b m 9 f Z X h w M i Z x d W 9 0 O y w m c X V v d D t j Z l 9 l e H A y J n F 1 b 3 Q 7 L C Z x d W 9 0 O 2 N m X 2 5 v X 2 F u d G h v J n F 1 b 3 Q 7 L C Z x d W 9 0 O 2 N m X 2 5 v X 3 N 0 Y X J j a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F 0 Y S A o N i k v Q 2 h h b m d l Z C B U e X B l L n t H c m 9 1 c C 4 x L D B 9 J n F 1 b 3 Q 7 L C Z x d W 9 0 O 1 N l Y 3 R p b 2 4 x L 2 R h d G E g K D Y p L 0 N o Y W 5 n Z W Q g V H l w Z S 5 7 Y 2 Z f b m 9 f Z X h w M i w x f S Z x d W 9 0 O y w m c X V v d D t T Z W N 0 a W 9 u M S 9 k Y X R h I C g 2 K S 9 D a G F u Z 2 V k I F R 5 c G U u e 2 N m X 2 V 4 c D I s M n 0 m c X V v d D s s J n F 1 b 3 Q 7 U 2 V j d G l v b j E v Z G F 0 Y S A o N i k v Q 2 h h b m d l Z C B U e X B l L n t j Z l 9 u b 1 9 h b n R o b y w z f S Z x d W 9 0 O y w m c X V v d D t T Z W N 0 a W 9 u M S 9 k Y X R h I C g 2 K S 9 D a G F u Z 2 V k I F R 5 c G U u e 2 N m X 2 5 v X 3 N 0 Y X J j a C w 0 f S Z x d W 9 0 O y w m c X V v d D t T Z W N 0 a W 9 u M S 9 k Y X R h I C g 2 K S 9 D a G F u Z 2 V k I F R 5 c G U u e y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k Y X R h I C g 2 K S 9 D a G F u Z 2 V k I F R 5 c G U u e 0 d y b 3 V w L j E s M H 0 m c X V v d D s s J n F 1 b 3 Q 7 U 2 V j d G l v b j E v Z G F 0 Y S A o N i k v Q 2 h h b m d l Z C B U e X B l L n t j Z l 9 u b 1 9 l e H A y L D F 9 J n F 1 b 3 Q 7 L C Z x d W 9 0 O 1 N l Y 3 R p b 2 4 x L 2 R h d G E g K D Y p L 0 N o Y W 5 n Z W Q g V H l w Z S 5 7 Y 2 Z f Z X h w M i w y f S Z x d W 9 0 O y w m c X V v d D t T Z W N 0 a W 9 u M S 9 k Y X R h I C g 2 K S 9 D a G F u Z 2 V k I F R 5 c G U u e 2 N m X 2 5 v X 2 F u d G h v L D N 9 J n F 1 b 3 Q 7 L C Z x d W 9 0 O 1 N l Y 3 R p b 2 4 x L 2 R h d G E g K D Y p L 0 N o Y W 5 n Z W Q g V H l w Z S 5 7 Y 2 Z f b m 9 f c 3 R h c m N o L D R 9 J n F 1 b 3 Q 7 L C Z x d W 9 0 O 1 N l Y 3 R p b 2 4 x L 2 R h d G E g K D Y p L 0 N o Y W 5 n Z W Q g V H l w Z S 5 7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Y X R h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l M j A o N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U y M C g 2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I S K e m 9 3 0 M S I p r q h s v j 3 4 y A A A A A A I A A A A A A A N m A A D A A A A A E A A A A O k L F k Q w 3 X z z B k l s o G S x W H w A A A A A B I A A A K A A A A A Q A A A A O c E / a 1 j + / Z 9 S / y O Q X G Y L V l A A A A B R Z e R R 1 6 2 5 7 s 3 8 C q B F 4 5 G A O 9 g v t v j c c 7 t 9 O h v 5 o 7 7 H 9 l V g z J h Y A s K 0 u 1 N t M 8 G z 8 p g 3 P R G C 4 F c T n M C o k v g H N B H Z K p O e S X S 7 D 1 w K v c r / C a k g Q R Q A A A C k H 0 G a 4 n R 6 i 4 d E F h 9 b q + A 1 C v V z Z Q = = < / D a t a M a s h u p > 
</file>

<file path=customXml/itemProps1.xml><?xml version="1.0" encoding="utf-8"?>
<ds:datastoreItem xmlns:ds="http://schemas.openxmlformats.org/officeDocument/2006/customXml" ds:itemID="{DAB868AA-701E-4DDD-A23A-C906FB62131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data means</vt:lpstr>
      <vt:lpstr>boundaries working</vt:lpstr>
      <vt:lpstr>boundaries not working</vt:lpstr>
      <vt:lpstr>fit analysis working</vt:lpstr>
      <vt:lpstr>cf comparison</vt:lpstr>
      <vt:lpstr>optimized parameters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2023-10-20T15:04:46Z</dcterms:modified>
</cp:coreProperties>
</file>